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y Documents\Working\My Papers\fracture uncirtinety\Paper\For submission\Supplementary Infomation_Subjective Bias\"/>
    </mc:Choice>
  </mc:AlternateContent>
  <bookViews>
    <workbookView minimized="1" xWindow="0" yWindow="0" windowWidth="19200" windowHeight="11505" activeTab="3"/>
  </bookViews>
  <sheets>
    <sheet name="Summary" sheetId="1" r:id="rId1"/>
    <sheet name="Circle 8" sheetId="2" r:id="rId2"/>
    <sheet name="Circle 5" sheetId="3" r:id="rId3"/>
    <sheet name="Circle 1" sheetId="4" r:id="rId4"/>
    <sheet name="Circle 4" sheetId="5" r:id="rId5"/>
    <sheet name="Circle 3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4" i="3" l="1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W20" i="3"/>
  <c r="X20" i="3"/>
  <c r="Y20" i="3"/>
  <c r="Z20" i="3"/>
  <c r="AA20" i="3"/>
  <c r="AB20" i="3"/>
  <c r="AC20" i="3"/>
  <c r="AD20" i="3"/>
  <c r="AE20" i="3"/>
  <c r="AF20" i="3"/>
  <c r="AH20" i="3"/>
  <c r="AI20" i="3"/>
  <c r="AJ20" i="3"/>
  <c r="W21" i="3"/>
  <c r="X21" i="3"/>
  <c r="Y21" i="3"/>
  <c r="Z21" i="3"/>
  <c r="AA21" i="3"/>
  <c r="AB21" i="3"/>
  <c r="AC21" i="3"/>
  <c r="AD21" i="3"/>
  <c r="AE21" i="3"/>
  <c r="AF21" i="3"/>
  <c r="AH21" i="3"/>
  <c r="AI21" i="3"/>
  <c r="W22" i="3"/>
  <c r="X22" i="3"/>
  <c r="Y22" i="3"/>
  <c r="Z22" i="3"/>
  <c r="AA22" i="3"/>
  <c r="AB22" i="3"/>
  <c r="AC22" i="3"/>
  <c r="AD22" i="3"/>
  <c r="AE22" i="3"/>
  <c r="AF22" i="3"/>
  <c r="AH22" i="3"/>
  <c r="AI22" i="3"/>
  <c r="W23" i="3"/>
  <c r="X23" i="3"/>
  <c r="Y23" i="3"/>
  <c r="Z23" i="3"/>
  <c r="AA23" i="3"/>
  <c r="AB23" i="3"/>
  <c r="AC23" i="3"/>
  <c r="AD23" i="3"/>
  <c r="AH23" i="3"/>
  <c r="AI23" i="3"/>
  <c r="W24" i="3"/>
  <c r="X24" i="3"/>
  <c r="Y24" i="3"/>
  <c r="Z24" i="3"/>
  <c r="AA24" i="3"/>
  <c r="AB24" i="3"/>
  <c r="AC24" i="3"/>
  <c r="AH24" i="3"/>
  <c r="AI24" i="3"/>
  <c r="W25" i="3"/>
  <c r="X25" i="3"/>
  <c r="Y25" i="3"/>
  <c r="Z25" i="3"/>
  <c r="AA25" i="3"/>
  <c r="AB25" i="3"/>
  <c r="AC25" i="3"/>
  <c r="AH25" i="3"/>
  <c r="AI25" i="3"/>
  <c r="W26" i="3"/>
  <c r="X26" i="3"/>
  <c r="Y26" i="3"/>
  <c r="Z26" i="3"/>
  <c r="AA26" i="3"/>
  <c r="AB26" i="3"/>
  <c r="AC26" i="3"/>
  <c r="AH26" i="3"/>
  <c r="AI26" i="3"/>
  <c r="W27" i="3"/>
  <c r="X27" i="3"/>
  <c r="Y27" i="3"/>
  <c r="Z27" i="3"/>
  <c r="AA27" i="3"/>
  <c r="AB27" i="3"/>
  <c r="AC27" i="3"/>
  <c r="AI27" i="3"/>
  <c r="W28" i="3"/>
  <c r="X28" i="3"/>
  <c r="Y28" i="3"/>
  <c r="Z28" i="3"/>
  <c r="AA28" i="3"/>
  <c r="AB28" i="3"/>
  <c r="AC28" i="3"/>
  <c r="W29" i="3"/>
  <c r="X29" i="3"/>
  <c r="Y29" i="3"/>
  <c r="AA29" i="3"/>
  <c r="AB29" i="3"/>
  <c r="AC29" i="3"/>
  <c r="W30" i="3"/>
  <c r="X30" i="3"/>
  <c r="Y30" i="3"/>
  <c r="AA30" i="3"/>
  <c r="AB30" i="3"/>
  <c r="AC30" i="3"/>
  <c r="W31" i="3"/>
  <c r="X31" i="3"/>
  <c r="Y31" i="3"/>
  <c r="AA31" i="3"/>
  <c r="AB31" i="3"/>
  <c r="AC31" i="3"/>
  <c r="W32" i="3"/>
  <c r="X32" i="3"/>
  <c r="Y32" i="3"/>
  <c r="AA32" i="3"/>
  <c r="AB32" i="3"/>
  <c r="AC32" i="3"/>
  <c r="X33" i="3"/>
  <c r="Y33" i="3"/>
  <c r="AA33" i="3"/>
  <c r="AB33" i="3"/>
  <c r="AC33" i="3"/>
  <c r="X34" i="3"/>
  <c r="Y34" i="3"/>
  <c r="AA34" i="3"/>
  <c r="AC34" i="3"/>
  <c r="X35" i="3"/>
  <c r="Y35" i="3"/>
  <c r="AA35" i="3"/>
  <c r="AC35" i="3"/>
  <c r="X36" i="3"/>
  <c r="Y36" i="3"/>
  <c r="AA36" i="3"/>
  <c r="AC36" i="3"/>
  <c r="X37" i="3"/>
  <c r="Y37" i="3"/>
  <c r="AA37" i="3"/>
  <c r="AC37" i="3"/>
  <c r="X38" i="3"/>
  <c r="AA38" i="3"/>
  <c r="X39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BA8" i="3" l="1"/>
  <c r="BH8" i="3"/>
  <c r="BE8" i="3"/>
  <c r="AW8" i="3"/>
  <c r="AS8" i="3"/>
  <c r="BD8" i="3"/>
  <c r="AZ8" i="3"/>
  <c r="AV8" i="3"/>
  <c r="BG8" i="3"/>
  <c r="BC8" i="3"/>
  <c r="AY8" i="3"/>
  <c r="AU8" i="3"/>
  <c r="BF8" i="3"/>
  <c r="BB8" i="3"/>
  <c r="AX8" i="3"/>
  <c r="AT8" i="3"/>
  <c r="AI55" i="6"/>
  <c r="AI56" i="6" s="1"/>
  <c r="AI57" i="6" s="1"/>
  <c r="AI58" i="6" s="1"/>
  <c r="AI59" i="6" s="1"/>
  <c r="AI60" i="6" s="1"/>
  <c r="AI61" i="6" s="1"/>
  <c r="AI62" i="6" s="1"/>
  <c r="AI63" i="6" s="1"/>
  <c r="AI64" i="6" s="1"/>
  <c r="AI65" i="6" s="1"/>
  <c r="AI66" i="6" s="1"/>
  <c r="AI67" i="6" s="1"/>
  <c r="AI68" i="6" s="1"/>
  <c r="AI69" i="6" s="1"/>
  <c r="AI70" i="6" s="1"/>
  <c r="AI71" i="6" s="1"/>
  <c r="AI72" i="6" s="1"/>
  <c r="AI73" i="6" s="1"/>
  <c r="AI74" i="6" s="1"/>
  <c r="AI75" i="6" s="1"/>
  <c r="AI76" i="6" s="1"/>
  <c r="AI77" i="6" s="1"/>
  <c r="AI52" i="6" s="1"/>
  <c r="AJ55" i="6"/>
  <c r="AJ56" i="6" s="1"/>
  <c r="AJ57" i="6" s="1"/>
  <c r="AJ58" i="6" s="1"/>
  <c r="AJ59" i="6" s="1"/>
  <c r="AJ60" i="6" s="1"/>
  <c r="AJ61" i="6" s="1"/>
  <c r="AJ62" i="6" s="1"/>
  <c r="AJ63" i="6" s="1"/>
  <c r="AJ64" i="6" s="1"/>
  <c r="AJ65" i="6" s="1"/>
  <c r="AJ66" i="6" s="1"/>
  <c r="AJ67" i="6" s="1"/>
  <c r="AJ68" i="6" s="1"/>
  <c r="AJ69" i="6" s="1"/>
  <c r="AJ70" i="6" s="1"/>
  <c r="AJ71" i="6" s="1"/>
  <c r="AJ72" i="6" s="1"/>
  <c r="AJ73" i="6" s="1"/>
  <c r="AJ74" i="6" s="1"/>
  <c r="AJ75" i="6" s="1"/>
  <c r="AJ76" i="6" s="1"/>
  <c r="AJ77" i="6" s="1"/>
  <c r="AJ36" i="6" s="1"/>
  <c r="AK55" i="6"/>
  <c r="AK56" i="6" s="1"/>
  <c r="AK57" i="6" s="1"/>
  <c r="AK58" i="6" s="1"/>
  <c r="AK59" i="6" s="1"/>
  <c r="AK60" i="6" s="1"/>
  <c r="AK61" i="6" s="1"/>
  <c r="AK62" i="6" s="1"/>
  <c r="AK63" i="6" s="1"/>
  <c r="AK64" i="6" s="1"/>
  <c r="AK65" i="6" s="1"/>
  <c r="AK66" i="6" s="1"/>
  <c r="AK67" i="6" s="1"/>
  <c r="AK68" i="6" s="1"/>
  <c r="AK69" i="6" s="1"/>
  <c r="AK70" i="6" s="1"/>
  <c r="AK71" i="6" s="1"/>
  <c r="AK72" i="6" s="1"/>
  <c r="AK73" i="6" s="1"/>
  <c r="AK74" i="6" s="1"/>
  <c r="AK75" i="6" s="1"/>
  <c r="AK76" i="6" s="1"/>
  <c r="AK77" i="6" s="1"/>
  <c r="AK52" i="6" s="1"/>
  <c r="AL55" i="6"/>
  <c r="AL56" i="6" s="1"/>
  <c r="AM55" i="6"/>
  <c r="AM56" i="6" s="1"/>
  <c r="AM57" i="6" s="1"/>
  <c r="AM58" i="6" s="1"/>
  <c r="AM59" i="6" s="1"/>
  <c r="AM60" i="6" s="1"/>
  <c r="AM61" i="6" s="1"/>
  <c r="AM62" i="6" s="1"/>
  <c r="AM63" i="6" s="1"/>
  <c r="AM64" i="6" s="1"/>
  <c r="AM65" i="6" s="1"/>
  <c r="AM66" i="6" s="1"/>
  <c r="AM67" i="6" s="1"/>
  <c r="AM68" i="6" s="1"/>
  <c r="AM69" i="6" s="1"/>
  <c r="AM70" i="6" s="1"/>
  <c r="AM71" i="6" s="1"/>
  <c r="AM72" i="6" s="1"/>
  <c r="AM73" i="6" s="1"/>
  <c r="AM74" i="6" s="1"/>
  <c r="AM75" i="6" s="1"/>
  <c r="AM76" i="6" s="1"/>
  <c r="AM77" i="6" s="1"/>
  <c r="AM52" i="6" s="1"/>
  <c r="AN55" i="6"/>
  <c r="AN56" i="6" s="1"/>
  <c r="AN57" i="6" s="1"/>
  <c r="AN58" i="6" s="1"/>
  <c r="AN59" i="6" s="1"/>
  <c r="AN60" i="6" s="1"/>
  <c r="AN61" i="6" s="1"/>
  <c r="AN62" i="6" s="1"/>
  <c r="AN63" i="6" s="1"/>
  <c r="AN64" i="6" s="1"/>
  <c r="AN65" i="6" s="1"/>
  <c r="AN66" i="6" s="1"/>
  <c r="AN67" i="6" s="1"/>
  <c r="AN68" i="6" s="1"/>
  <c r="AN69" i="6" s="1"/>
  <c r="AN70" i="6" s="1"/>
  <c r="AN71" i="6" s="1"/>
  <c r="AN72" i="6" s="1"/>
  <c r="AN73" i="6" s="1"/>
  <c r="AN74" i="6" s="1"/>
  <c r="AN75" i="6" s="1"/>
  <c r="AN76" i="6" s="1"/>
  <c r="AN77" i="6" s="1"/>
  <c r="AN52" i="6" s="1"/>
  <c r="AH55" i="6"/>
  <c r="AI53" i="5"/>
  <c r="AI54" i="5" s="1"/>
  <c r="AJ53" i="5"/>
  <c r="AJ54" i="5" s="1"/>
  <c r="AK53" i="5"/>
  <c r="AK54" i="5" s="1"/>
  <c r="AL53" i="5"/>
  <c r="AM53" i="5"/>
  <c r="AM54" i="5" s="1"/>
  <c r="AM55" i="5" s="1"/>
  <c r="AM56" i="5" s="1"/>
  <c r="AM57" i="5" s="1"/>
  <c r="AM58" i="5" s="1"/>
  <c r="AM59" i="5" s="1"/>
  <c r="AM60" i="5" s="1"/>
  <c r="AM61" i="5" s="1"/>
  <c r="AM62" i="5" s="1"/>
  <c r="AM63" i="5" s="1"/>
  <c r="AM64" i="5" s="1"/>
  <c r="AM65" i="5" s="1"/>
  <c r="AM66" i="5" s="1"/>
  <c r="AM67" i="5" s="1"/>
  <c r="AM68" i="5" s="1"/>
  <c r="AM69" i="5" s="1"/>
  <c r="AM70" i="5" s="1"/>
  <c r="AM71" i="5" s="1"/>
  <c r="AM72" i="5" s="1"/>
  <c r="AM73" i="5" s="1"/>
  <c r="AM74" i="5" s="1"/>
  <c r="AM35" i="5" s="1"/>
  <c r="AN53" i="5"/>
  <c r="AN54" i="5" s="1"/>
  <c r="AN55" i="5" s="1"/>
  <c r="AN56" i="5" s="1"/>
  <c r="AN57" i="5" s="1"/>
  <c r="AN58" i="5" s="1"/>
  <c r="AN59" i="5" s="1"/>
  <c r="AN60" i="5" s="1"/>
  <c r="AN61" i="5" s="1"/>
  <c r="AN62" i="5" s="1"/>
  <c r="AN63" i="5" s="1"/>
  <c r="AN64" i="5" s="1"/>
  <c r="AN65" i="5" s="1"/>
  <c r="AN66" i="5" s="1"/>
  <c r="AN67" i="5" s="1"/>
  <c r="AN68" i="5" s="1"/>
  <c r="AN69" i="5" s="1"/>
  <c r="AN70" i="5" s="1"/>
  <c r="AN71" i="5" s="1"/>
  <c r="AN72" i="5" s="1"/>
  <c r="AN73" i="5" s="1"/>
  <c r="AN74" i="5" s="1"/>
  <c r="AN50" i="5" s="1"/>
  <c r="AH53" i="5"/>
  <c r="AH54" i="5" s="1"/>
  <c r="CN55" i="4"/>
  <c r="CN56" i="4" s="1"/>
  <c r="CN57" i="4" s="1"/>
  <c r="CN58" i="4" s="1"/>
  <c r="CN59" i="4" s="1"/>
  <c r="CM55" i="4"/>
  <c r="CM56" i="4" s="1"/>
  <c r="CM57" i="4" s="1"/>
  <c r="CM58" i="4" s="1"/>
  <c r="CM59" i="4" s="1"/>
  <c r="CM60" i="4" s="1"/>
  <c r="CM61" i="4" s="1"/>
  <c r="CL55" i="4"/>
  <c r="CL56" i="4" s="1"/>
  <c r="CL57" i="4" s="1"/>
  <c r="CK55" i="4"/>
  <c r="CK56" i="4" s="1"/>
  <c r="CJ55" i="4"/>
  <c r="CJ56" i="4" s="1"/>
  <c r="CJ57" i="4" s="1"/>
  <c r="CI55" i="4"/>
  <c r="CI56" i="4" s="1"/>
  <c r="CI57" i="4" s="1"/>
  <c r="CI58" i="4" s="1"/>
  <c r="CI59" i="4" s="1"/>
  <c r="CI60" i="4" s="1"/>
  <c r="CI61" i="4" s="1"/>
  <c r="CI62" i="4" s="1"/>
  <c r="CH55" i="4"/>
  <c r="CH56" i="4" s="1"/>
  <c r="CH57" i="4" s="1"/>
  <c r="CH58" i="4" s="1"/>
  <c r="CH59" i="4" s="1"/>
  <c r="CH60" i="4" s="1"/>
  <c r="CH61" i="4" s="1"/>
  <c r="CH62" i="4" s="1"/>
  <c r="CH63" i="4" s="1"/>
  <c r="CH64" i="4" s="1"/>
  <c r="CH65" i="4" s="1"/>
  <c r="CH66" i="4" s="1"/>
  <c r="CG55" i="4"/>
  <c r="CG56" i="4" s="1"/>
  <c r="CG57" i="4" s="1"/>
  <c r="CG58" i="4" s="1"/>
  <c r="CG59" i="4" s="1"/>
  <c r="CF55" i="4"/>
  <c r="CF56" i="4" s="1"/>
  <c r="CF57" i="4" s="1"/>
  <c r="CE55" i="4"/>
  <c r="CE56" i="4" s="1"/>
  <c r="CE57" i="4" s="1"/>
  <c r="CE58" i="4" s="1"/>
  <c r="CD55" i="4"/>
  <c r="CD56" i="4" s="1"/>
  <c r="CD57" i="4" s="1"/>
  <c r="CC55" i="4"/>
  <c r="CC56" i="4" s="1"/>
  <c r="CB55" i="4"/>
  <c r="CB56" i="4" s="1"/>
  <c r="CA55" i="4"/>
  <c r="CA56" i="4" s="1"/>
  <c r="CA57" i="4" s="1"/>
  <c r="BZ55" i="4"/>
  <c r="BZ56" i="4" s="1"/>
  <c r="BZ57" i="4" s="1"/>
  <c r="BZ58" i="4" s="1"/>
  <c r="BZ59" i="4" s="1"/>
  <c r="BZ60" i="4" s="1"/>
  <c r="BZ61" i="4" s="1"/>
  <c r="BZ62" i="4" s="1"/>
  <c r="BZ63" i="4" s="1"/>
  <c r="BZ64" i="4" s="1"/>
  <c r="BZ65" i="4" s="1"/>
  <c r="BZ66" i="4" s="1"/>
  <c r="BY55" i="4"/>
  <c r="BY56" i="4" s="1"/>
  <c r="BY57" i="4" s="1"/>
  <c r="BY58" i="4" s="1"/>
  <c r="BY59" i="4" s="1"/>
  <c r="BX55" i="4"/>
  <c r="BX56" i="4" s="1"/>
  <c r="BX57" i="4" s="1"/>
  <c r="BW55" i="4"/>
  <c r="BW56" i="4" s="1"/>
  <c r="BW57" i="4" s="1"/>
  <c r="BW58" i="4" s="1"/>
  <c r="BW59" i="4" s="1"/>
  <c r="BW60" i="4" s="1"/>
  <c r="BW61" i="4" s="1"/>
  <c r="BV55" i="4"/>
  <c r="BV56" i="4" s="1"/>
  <c r="BV57" i="4" s="1"/>
  <c r="BU55" i="4"/>
  <c r="BU56" i="4" s="1"/>
  <c r="BV55" i="3"/>
  <c r="BV56" i="3" s="1"/>
  <c r="BV57" i="3" s="1"/>
  <c r="BV58" i="3" s="1"/>
  <c r="BV59" i="3" s="1"/>
  <c r="BV60" i="3" s="1"/>
  <c r="BV61" i="3" s="1"/>
  <c r="BV62" i="3" s="1"/>
  <c r="BV63" i="3" s="1"/>
  <c r="BV64" i="3" s="1"/>
  <c r="BV65" i="3" s="1"/>
  <c r="BV66" i="3" s="1"/>
  <c r="BV67" i="3" s="1"/>
  <c r="BV68" i="3" s="1"/>
  <c r="BV69" i="3" s="1"/>
  <c r="BV70" i="3" s="1"/>
  <c r="BV71" i="3" s="1"/>
  <c r="BV72" i="3" s="1"/>
  <c r="BV73" i="3" s="1"/>
  <c r="BV74" i="3" s="1"/>
  <c r="BV75" i="3" s="1"/>
  <c r="BV76" i="3" s="1"/>
  <c r="BV77" i="3" s="1"/>
  <c r="BW55" i="3"/>
  <c r="BW56" i="3" s="1"/>
  <c r="BW57" i="3" s="1"/>
  <c r="BW58" i="3" s="1"/>
  <c r="BW59" i="3" s="1"/>
  <c r="BW60" i="3" s="1"/>
  <c r="BW61" i="3" s="1"/>
  <c r="BW62" i="3" s="1"/>
  <c r="BW63" i="3" s="1"/>
  <c r="BW64" i="3" s="1"/>
  <c r="BW65" i="3" s="1"/>
  <c r="BW66" i="3" s="1"/>
  <c r="BW67" i="3" s="1"/>
  <c r="BW68" i="3" s="1"/>
  <c r="BW69" i="3" s="1"/>
  <c r="BW70" i="3" s="1"/>
  <c r="BW71" i="3" s="1"/>
  <c r="BW72" i="3" s="1"/>
  <c r="BW73" i="3" s="1"/>
  <c r="BW74" i="3" s="1"/>
  <c r="BW75" i="3" s="1"/>
  <c r="BW76" i="3" s="1"/>
  <c r="BW77" i="3" s="1"/>
  <c r="BX55" i="3"/>
  <c r="BX56" i="3" s="1"/>
  <c r="BX57" i="3" s="1"/>
  <c r="BX58" i="3" s="1"/>
  <c r="BX59" i="3" s="1"/>
  <c r="BX60" i="3" s="1"/>
  <c r="BX61" i="3" s="1"/>
  <c r="BX62" i="3" s="1"/>
  <c r="BX63" i="3" s="1"/>
  <c r="BX64" i="3" s="1"/>
  <c r="BX65" i="3" s="1"/>
  <c r="BX66" i="3" s="1"/>
  <c r="BX67" i="3" s="1"/>
  <c r="BX68" i="3" s="1"/>
  <c r="BX69" i="3" s="1"/>
  <c r="BX70" i="3" s="1"/>
  <c r="BX71" i="3" s="1"/>
  <c r="BX72" i="3" s="1"/>
  <c r="BX73" i="3" s="1"/>
  <c r="BX74" i="3" s="1"/>
  <c r="BX75" i="3" s="1"/>
  <c r="BX76" i="3" s="1"/>
  <c r="BX77" i="3" s="1"/>
  <c r="BY55" i="3"/>
  <c r="BY56" i="3" s="1"/>
  <c r="BY57" i="3" s="1"/>
  <c r="BY58" i="3" s="1"/>
  <c r="BY59" i="3" s="1"/>
  <c r="BY60" i="3" s="1"/>
  <c r="BY61" i="3" s="1"/>
  <c r="BY62" i="3" s="1"/>
  <c r="BY63" i="3" s="1"/>
  <c r="BY64" i="3" s="1"/>
  <c r="BY65" i="3" s="1"/>
  <c r="BY66" i="3" s="1"/>
  <c r="BY67" i="3" s="1"/>
  <c r="BY68" i="3" s="1"/>
  <c r="BY69" i="3" s="1"/>
  <c r="BY70" i="3" s="1"/>
  <c r="BY71" i="3" s="1"/>
  <c r="BY72" i="3" s="1"/>
  <c r="BY73" i="3" s="1"/>
  <c r="BY74" i="3" s="1"/>
  <c r="BY75" i="3" s="1"/>
  <c r="BY76" i="3" s="1"/>
  <c r="BY77" i="3" s="1"/>
  <c r="BZ55" i="3"/>
  <c r="BZ56" i="3" s="1"/>
  <c r="BZ57" i="3" s="1"/>
  <c r="BZ58" i="3" s="1"/>
  <c r="BZ59" i="3" s="1"/>
  <c r="BZ60" i="3" s="1"/>
  <c r="BZ61" i="3" s="1"/>
  <c r="BZ62" i="3" s="1"/>
  <c r="BZ63" i="3" s="1"/>
  <c r="BZ64" i="3" s="1"/>
  <c r="BZ65" i="3" s="1"/>
  <c r="BZ66" i="3" s="1"/>
  <c r="BZ67" i="3" s="1"/>
  <c r="BZ68" i="3" s="1"/>
  <c r="BZ69" i="3" s="1"/>
  <c r="BZ70" i="3" s="1"/>
  <c r="BZ71" i="3" s="1"/>
  <c r="BZ72" i="3" s="1"/>
  <c r="BZ73" i="3" s="1"/>
  <c r="BZ74" i="3" s="1"/>
  <c r="BZ75" i="3" s="1"/>
  <c r="BZ76" i="3" s="1"/>
  <c r="BZ77" i="3" s="1"/>
  <c r="CA55" i="3"/>
  <c r="CA56" i="3" s="1"/>
  <c r="CA57" i="3" s="1"/>
  <c r="CA58" i="3" s="1"/>
  <c r="CA59" i="3" s="1"/>
  <c r="CA60" i="3" s="1"/>
  <c r="CA61" i="3" s="1"/>
  <c r="CA62" i="3" s="1"/>
  <c r="CA63" i="3" s="1"/>
  <c r="CA64" i="3" s="1"/>
  <c r="CA65" i="3" s="1"/>
  <c r="CA66" i="3" s="1"/>
  <c r="CA67" i="3" s="1"/>
  <c r="CA68" i="3" s="1"/>
  <c r="CA69" i="3" s="1"/>
  <c r="CA70" i="3" s="1"/>
  <c r="CA71" i="3" s="1"/>
  <c r="CA72" i="3" s="1"/>
  <c r="CA73" i="3" s="1"/>
  <c r="CA74" i="3" s="1"/>
  <c r="CA75" i="3" s="1"/>
  <c r="CA76" i="3" s="1"/>
  <c r="CA77" i="3" s="1"/>
  <c r="CB55" i="3"/>
  <c r="CB56" i="3" s="1"/>
  <c r="CB57" i="3" s="1"/>
  <c r="CB58" i="3" s="1"/>
  <c r="CB59" i="3" s="1"/>
  <c r="CB60" i="3" s="1"/>
  <c r="CB61" i="3" s="1"/>
  <c r="CB62" i="3" s="1"/>
  <c r="CB63" i="3" s="1"/>
  <c r="CB64" i="3" s="1"/>
  <c r="CB65" i="3" s="1"/>
  <c r="CB66" i="3" s="1"/>
  <c r="CB67" i="3" s="1"/>
  <c r="CB68" i="3" s="1"/>
  <c r="CB69" i="3" s="1"/>
  <c r="CB70" i="3" s="1"/>
  <c r="CB71" i="3" s="1"/>
  <c r="CB72" i="3" s="1"/>
  <c r="CB73" i="3" s="1"/>
  <c r="CB74" i="3" s="1"/>
  <c r="CB75" i="3" s="1"/>
  <c r="CB76" i="3" s="1"/>
  <c r="CB77" i="3" s="1"/>
  <c r="CC55" i="3"/>
  <c r="CC56" i="3" s="1"/>
  <c r="CC57" i="3" s="1"/>
  <c r="CC58" i="3" s="1"/>
  <c r="CC59" i="3" s="1"/>
  <c r="CC60" i="3" s="1"/>
  <c r="CC61" i="3" s="1"/>
  <c r="CC62" i="3" s="1"/>
  <c r="CC63" i="3" s="1"/>
  <c r="CC64" i="3" s="1"/>
  <c r="CC65" i="3" s="1"/>
  <c r="CC66" i="3" s="1"/>
  <c r="CC67" i="3" s="1"/>
  <c r="CC68" i="3" s="1"/>
  <c r="CC69" i="3" s="1"/>
  <c r="CC70" i="3" s="1"/>
  <c r="CC71" i="3" s="1"/>
  <c r="CC72" i="3" s="1"/>
  <c r="CC73" i="3" s="1"/>
  <c r="CC74" i="3" s="1"/>
  <c r="CC75" i="3" s="1"/>
  <c r="CC76" i="3" s="1"/>
  <c r="CC77" i="3" s="1"/>
  <c r="CD55" i="3"/>
  <c r="CD56" i="3" s="1"/>
  <c r="CD57" i="3" s="1"/>
  <c r="CD58" i="3" s="1"/>
  <c r="CD59" i="3" s="1"/>
  <c r="CD60" i="3" s="1"/>
  <c r="CD61" i="3" s="1"/>
  <c r="CD62" i="3" s="1"/>
  <c r="CD63" i="3" s="1"/>
  <c r="CD64" i="3" s="1"/>
  <c r="CD65" i="3" s="1"/>
  <c r="CD66" i="3" s="1"/>
  <c r="CD67" i="3" s="1"/>
  <c r="CD68" i="3" s="1"/>
  <c r="CD69" i="3" s="1"/>
  <c r="CD70" i="3" s="1"/>
  <c r="CD71" i="3" s="1"/>
  <c r="CD72" i="3" s="1"/>
  <c r="CD73" i="3" s="1"/>
  <c r="CD74" i="3" s="1"/>
  <c r="CD75" i="3" s="1"/>
  <c r="CD76" i="3" s="1"/>
  <c r="CD77" i="3" s="1"/>
  <c r="CE55" i="3"/>
  <c r="CE56" i="3" s="1"/>
  <c r="CE57" i="3" s="1"/>
  <c r="CE58" i="3" s="1"/>
  <c r="CE59" i="3" s="1"/>
  <c r="CE60" i="3" s="1"/>
  <c r="CE61" i="3" s="1"/>
  <c r="CE62" i="3" s="1"/>
  <c r="CE63" i="3" s="1"/>
  <c r="CE64" i="3" s="1"/>
  <c r="CE65" i="3" s="1"/>
  <c r="CE66" i="3" s="1"/>
  <c r="CE67" i="3" s="1"/>
  <c r="CE68" i="3" s="1"/>
  <c r="CE69" i="3" s="1"/>
  <c r="CE70" i="3" s="1"/>
  <c r="CE71" i="3" s="1"/>
  <c r="CE72" i="3" s="1"/>
  <c r="CE73" i="3" s="1"/>
  <c r="CE74" i="3" s="1"/>
  <c r="CE75" i="3" s="1"/>
  <c r="CE76" i="3" s="1"/>
  <c r="CE77" i="3" s="1"/>
  <c r="CF55" i="3"/>
  <c r="CF56" i="3" s="1"/>
  <c r="CF57" i="3" s="1"/>
  <c r="CF58" i="3" s="1"/>
  <c r="CF59" i="3" s="1"/>
  <c r="CF60" i="3" s="1"/>
  <c r="CF61" i="3" s="1"/>
  <c r="CF62" i="3" s="1"/>
  <c r="CF63" i="3" s="1"/>
  <c r="CF64" i="3" s="1"/>
  <c r="CF65" i="3" s="1"/>
  <c r="CF66" i="3" s="1"/>
  <c r="CF67" i="3" s="1"/>
  <c r="CF68" i="3" s="1"/>
  <c r="CF69" i="3" s="1"/>
  <c r="CF70" i="3" s="1"/>
  <c r="CF71" i="3" s="1"/>
  <c r="CF72" i="3" s="1"/>
  <c r="CF73" i="3" s="1"/>
  <c r="CF74" i="3" s="1"/>
  <c r="CF75" i="3" s="1"/>
  <c r="CF76" i="3" s="1"/>
  <c r="CF77" i="3" s="1"/>
  <c r="CG55" i="3"/>
  <c r="CG56" i="3" s="1"/>
  <c r="CG57" i="3" s="1"/>
  <c r="CG58" i="3" s="1"/>
  <c r="CG59" i="3" s="1"/>
  <c r="CG60" i="3" s="1"/>
  <c r="CG61" i="3" s="1"/>
  <c r="CG62" i="3" s="1"/>
  <c r="CG63" i="3" s="1"/>
  <c r="CG64" i="3" s="1"/>
  <c r="CG65" i="3" s="1"/>
  <c r="CG66" i="3" s="1"/>
  <c r="CG67" i="3" s="1"/>
  <c r="CG68" i="3" s="1"/>
  <c r="CG69" i="3" s="1"/>
  <c r="CG70" i="3" s="1"/>
  <c r="CG71" i="3" s="1"/>
  <c r="CG72" i="3" s="1"/>
  <c r="CG73" i="3" s="1"/>
  <c r="CG74" i="3" s="1"/>
  <c r="CG75" i="3" s="1"/>
  <c r="CG76" i="3" s="1"/>
  <c r="CG77" i="3" s="1"/>
  <c r="CH55" i="3"/>
  <c r="CH56" i="3" s="1"/>
  <c r="CH57" i="3" s="1"/>
  <c r="CH58" i="3" s="1"/>
  <c r="CH59" i="3" s="1"/>
  <c r="CH60" i="3" s="1"/>
  <c r="CH61" i="3" s="1"/>
  <c r="CH62" i="3" s="1"/>
  <c r="CH63" i="3" s="1"/>
  <c r="CH64" i="3" s="1"/>
  <c r="CH65" i="3" s="1"/>
  <c r="CH66" i="3" s="1"/>
  <c r="CH67" i="3" s="1"/>
  <c r="CH68" i="3" s="1"/>
  <c r="CH69" i="3" s="1"/>
  <c r="CH70" i="3" s="1"/>
  <c r="CH71" i="3" s="1"/>
  <c r="CH72" i="3" s="1"/>
  <c r="CH73" i="3" s="1"/>
  <c r="CH74" i="3" s="1"/>
  <c r="CH75" i="3" s="1"/>
  <c r="CH76" i="3" s="1"/>
  <c r="CH77" i="3" s="1"/>
  <c r="CI55" i="3"/>
  <c r="CI56" i="3" s="1"/>
  <c r="CI57" i="3" s="1"/>
  <c r="CI58" i="3" s="1"/>
  <c r="CI59" i="3" s="1"/>
  <c r="CI60" i="3" s="1"/>
  <c r="CI61" i="3" s="1"/>
  <c r="CI62" i="3" s="1"/>
  <c r="CI63" i="3" s="1"/>
  <c r="CI64" i="3" s="1"/>
  <c r="CI65" i="3" s="1"/>
  <c r="CI66" i="3" s="1"/>
  <c r="CI67" i="3" s="1"/>
  <c r="CI68" i="3" s="1"/>
  <c r="CI69" i="3" s="1"/>
  <c r="CI70" i="3" s="1"/>
  <c r="CI71" i="3" s="1"/>
  <c r="CI72" i="3" s="1"/>
  <c r="CI73" i="3" s="1"/>
  <c r="CI74" i="3" s="1"/>
  <c r="CI75" i="3" s="1"/>
  <c r="CI76" i="3" s="1"/>
  <c r="CI77" i="3" s="1"/>
  <c r="CJ55" i="3"/>
  <c r="CJ56" i="3" s="1"/>
  <c r="CJ57" i="3" s="1"/>
  <c r="CJ58" i="3" s="1"/>
  <c r="CJ59" i="3" s="1"/>
  <c r="CJ60" i="3" s="1"/>
  <c r="CJ61" i="3" s="1"/>
  <c r="CJ62" i="3" s="1"/>
  <c r="CJ63" i="3" s="1"/>
  <c r="CJ64" i="3" s="1"/>
  <c r="CJ65" i="3" s="1"/>
  <c r="CJ66" i="3" s="1"/>
  <c r="CJ67" i="3" s="1"/>
  <c r="CJ68" i="3" s="1"/>
  <c r="CJ69" i="3" s="1"/>
  <c r="CJ70" i="3" s="1"/>
  <c r="CJ71" i="3" s="1"/>
  <c r="CJ72" i="3" s="1"/>
  <c r="CJ73" i="3" s="1"/>
  <c r="CJ74" i="3" s="1"/>
  <c r="CJ75" i="3" s="1"/>
  <c r="CJ76" i="3" s="1"/>
  <c r="CJ77" i="3" s="1"/>
  <c r="CK55" i="3"/>
  <c r="CK56" i="3" s="1"/>
  <c r="CK57" i="3" s="1"/>
  <c r="CK58" i="3" s="1"/>
  <c r="CK59" i="3" s="1"/>
  <c r="CK60" i="3" s="1"/>
  <c r="CK61" i="3" s="1"/>
  <c r="CK62" i="3" s="1"/>
  <c r="CK63" i="3" s="1"/>
  <c r="CK64" i="3" s="1"/>
  <c r="CK65" i="3" s="1"/>
  <c r="CK66" i="3" s="1"/>
  <c r="CK67" i="3" s="1"/>
  <c r="CK68" i="3" s="1"/>
  <c r="CK69" i="3" s="1"/>
  <c r="CK70" i="3" s="1"/>
  <c r="CK71" i="3" s="1"/>
  <c r="CK72" i="3" s="1"/>
  <c r="CK73" i="3" s="1"/>
  <c r="CK74" i="3" s="1"/>
  <c r="CK75" i="3" s="1"/>
  <c r="CK76" i="3" s="1"/>
  <c r="CK77" i="3" s="1"/>
  <c r="CL55" i="3"/>
  <c r="CL56" i="3" s="1"/>
  <c r="CL57" i="3" s="1"/>
  <c r="CL58" i="3" s="1"/>
  <c r="CL59" i="3" s="1"/>
  <c r="CL60" i="3" s="1"/>
  <c r="CL61" i="3" s="1"/>
  <c r="CL62" i="3" s="1"/>
  <c r="CL63" i="3" s="1"/>
  <c r="CL64" i="3" s="1"/>
  <c r="CL65" i="3" s="1"/>
  <c r="CL66" i="3" s="1"/>
  <c r="CL67" i="3" s="1"/>
  <c r="CL68" i="3" s="1"/>
  <c r="CL69" i="3" s="1"/>
  <c r="CL70" i="3" s="1"/>
  <c r="CL71" i="3" s="1"/>
  <c r="CL72" i="3" s="1"/>
  <c r="CL73" i="3" s="1"/>
  <c r="CL74" i="3" s="1"/>
  <c r="CL75" i="3" s="1"/>
  <c r="CL76" i="3" s="1"/>
  <c r="CL77" i="3" s="1"/>
  <c r="CM55" i="3"/>
  <c r="CM56" i="3" s="1"/>
  <c r="CM57" i="3" s="1"/>
  <c r="CM58" i="3" s="1"/>
  <c r="CM59" i="3" s="1"/>
  <c r="CM60" i="3" s="1"/>
  <c r="CM61" i="3" s="1"/>
  <c r="CM62" i="3" s="1"/>
  <c r="CM63" i="3" s="1"/>
  <c r="CM64" i="3" s="1"/>
  <c r="CM65" i="3" s="1"/>
  <c r="CM66" i="3" s="1"/>
  <c r="CM67" i="3" s="1"/>
  <c r="CM68" i="3" s="1"/>
  <c r="CM69" i="3" s="1"/>
  <c r="CM70" i="3" s="1"/>
  <c r="CM71" i="3" s="1"/>
  <c r="CM72" i="3" s="1"/>
  <c r="CM73" i="3" s="1"/>
  <c r="CM74" i="3" s="1"/>
  <c r="CM75" i="3" s="1"/>
  <c r="CM76" i="3" s="1"/>
  <c r="CM77" i="3" s="1"/>
  <c r="CN55" i="3"/>
  <c r="CN56" i="3" s="1"/>
  <c r="CN57" i="3" s="1"/>
  <c r="CN58" i="3" s="1"/>
  <c r="CN59" i="3" s="1"/>
  <c r="CN60" i="3" s="1"/>
  <c r="CN61" i="3" s="1"/>
  <c r="CN62" i="3" s="1"/>
  <c r="CN63" i="3" s="1"/>
  <c r="CN64" i="3" s="1"/>
  <c r="CN65" i="3" s="1"/>
  <c r="CN66" i="3" s="1"/>
  <c r="CN67" i="3" s="1"/>
  <c r="CN68" i="3" s="1"/>
  <c r="CN69" i="3" s="1"/>
  <c r="CN70" i="3" s="1"/>
  <c r="CN71" i="3" s="1"/>
  <c r="CN72" i="3" s="1"/>
  <c r="CN73" i="3" s="1"/>
  <c r="CN74" i="3" s="1"/>
  <c r="CN75" i="3" s="1"/>
  <c r="CN76" i="3" s="1"/>
  <c r="CN77" i="3" s="1"/>
  <c r="BU55" i="3"/>
  <c r="BU56" i="3" s="1"/>
  <c r="BU57" i="3" s="1"/>
  <c r="BU58" i="3" s="1"/>
  <c r="BU59" i="3" s="1"/>
  <c r="BU60" i="3" s="1"/>
  <c r="BU61" i="3" s="1"/>
  <c r="BU62" i="3" s="1"/>
  <c r="BU63" i="3" s="1"/>
  <c r="BU64" i="3" s="1"/>
  <c r="BU65" i="3" s="1"/>
  <c r="BU66" i="3" s="1"/>
  <c r="BU67" i="3" s="1"/>
  <c r="BU68" i="3" s="1"/>
  <c r="BU69" i="3" s="1"/>
  <c r="BU70" i="3" s="1"/>
  <c r="BU71" i="3" s="1"/>
  <c r="BU72" i="3" s="1"/>
  <c r="BU73" i="3" s="1"/>
  <c r="BU74" i="3" s="1"/>
  <c r="BU75" i="3" s="1"/>
  <c r="BU76" i="3" s="1"/>
  <c r="BU77" i="3" s="1"/>
  <c r="AN49" i="6" l="1"/>
  <c r="AI48" i="6"/>
  <c r="AI44" i="6"/>
  <c r="AN42" i="6"/>
  <c r="AN41" i="6"/>
  <c r="AN37" i="6"/>
  <c r="AI36" i="6"/>
  <c r="AN50" i="6"/>
  <c r="AN30" i="6"/>
  <c r="AJ47" i="6"/>
  <c r="AJ40" i="6"/>
  <c r="AN34" i="6"/>
  <c r="AJ35" i="6"/>
  <c r="AJ52" i="6"/>
  <c r="AN46" i="6"/>
  <c r="AI40" i="6"/>
  <c r="AN33" i="6"/>
  <c r="AJ31" i="6"/>
  <c r="AJ43" i="6"/>
  <c r="AJ48" i="6"/>
  <c r="AN45" i="6"/>
  <c r="AJ39" i="6"/>
  <c r="AJ32" i="6"/>
  <c r="AK30" i="6"/>
  <c r="AJ51" i="6"/>
  <c r="AJ44" i="6"/>
  <c r="AN38" i="6"/>
  <c r="AI32" i="6"/>
  <c r="AL57" i="6"/>
  <c r="AI51" i="6"/>
  <c r="AM49" i="6"/>
  <c r="AK48" i="6"/>
  <c r="AI47" i="6"/>
  <c r="AM45" i="6"/>
  <c r="AK44" i="6"/>
  <c r="AI43" i="6"/>
  <c r="AM41" i="6"/>
  <c r="AK40" i="6"/>
  <c r="AI39" i="6"/>
  <c r="AM37" i="6"/>
  <c r="AK36" i="6"/>
  <c r="AI35" i="6"/>
  <c r="AM33" i="6"/>
  <c r="AK32" i="6"/>
  <c r="AI31" i="6"/>
  <c r="AM50" i="6"/>
  <c r="AK41" i="6"/>
  <c r="AM38" i="6"/>
  <c r="AM30" i="6"/>
  <c r="AH56" i="6"/>
  <c r="AN51" i="6"/>
  <c r="AJ49" i="6"/>
  <c r="AN47" i="6"/>
  <c r="AJ45" i="6"/>
  <c r="AN43" i="6"/>
  <c r="AJ41" i="6"/>
  <c r="AN39" i="6"/>
  <c r="AJ37" i="6"/>
  <c r="AN35" i="6"/>
  <c r="AJ33" i="6"/>
  <c r="AN31" i="6"/>
  <c r="AM46" i="6"/>
  <c r="AK33" i="6"/>
  <c r="AM51" i="6"/>
  <c r="AK50" i="6"/>
  <c r="AI49" i="6"/>
  <c r="AM47" i="6"/>
  <c r="AK46" i="6"/>
  <c r="AI45" i="6"/>
  <c r="AM43" i="6"/>
  <c r="AK42" i="6"/>
  <c r="AI41" i="6"/>
  <c r="AM39" i="6"/>
  <c r="AK38" i="6"/>
  <c r="AI37" i="6"/>
  <c r="AM35" i="6"/>
  <c r="AK34" i="6"/>
  <c r="AI33" i="6"/>
  <c r="AM31" i="6"/>
  <c r="AK49" i="6"/>
  <c r="AM34" i="6"/>
  <c r="AJ50" i="6"/>
  <c r="AN48" i="6"/>
  <c r="AJ46" i="6"/>
  <c r="AN44" i="6"/>
  <c r="AJ42" i="6"/>
  <c r="AN40" i="6"/>
  <c r="AJ38" i="6"/>
  <c r="AN36" i="6"/>
  <c r="AJ34" i="6"/>
  <c r="AN32" i="6"/>
  <c r="AJ30" i="6"/>
  <c r="AK45" i="6"/>
  <c r="AM42" i="6"/>
  <c r="AK37" i="6"/>
  <c r="AK51" i="6"/>
  <c r="AI50" i="6"/>
  <c r="AM48" i="6"/>
  <c r="AK47" i="6"/>
  <c r="AI46" i="6"/>
  <c r="AM44" i="6"/>
  <c r="AK43" i="6"/>
  <c r="AI42" i="6"/>
  <c r="AM40" i="6"/>
  <c r="AK39" i="6"/>
  <c r="AI38" i="6"/>
  <c r="AM36" i="6"/>
  <c r="AK35" i="6"/>
  <c r="AI34" i="6"/>
  <c r="AM32" i="6"/>
  <c r="AK31" i="6"/>
  <c r="AI30" i="6"/>
  <c r="AM39" i="5"/>
  <c r="AM30" i="5"/>
  <c r="AH55" i="5"/>
  <c r="AN47" i="5"/>
  <c r="AM38" i="5"/>
  <c r="AM47" i="5"/>
  <c r="AN35" i="5"/>
  <c r="AM50" i="5"/>
  <c r="AM46" i="5"/>
  <c r="AN29" i="5"/>
  <c r="AN43" i="5"/>
  <c r="AM34" i="5"/>
  <c r="AM29" i="5"/>
  <c r="AM43" i="5"/>
  <c r="AN31" i="5"/>
  <c r="AN39" i="5"/>
  <c r="AM42" i="5"/>
  <c r="AM31" i="5"/>
  <c r="AI55" i="5"/>
  <c r="AK55" i="5"/>
  <c r="AJ55" i="5"/>
  <c r="AN48" i="5"/>
  <c r="AN44" i="5"/>
  <c r="AN40" i="5"/>
  <c r="AN36" i="5"/>
  <c r="AN32" i="5"/>
  <c r="AM48" i="5"/>
  <c r="AM44" i="5"/>
  <c r="AM40" i="5"/>
  <c r="AM36" i="5"/>
  <c r="AM32" i="5"/>
  <c r="AN49" i="5"/>
  <c r="AN45" i="5"/>
  <c r="AN41" i="5"/>
  <c r="AN37" i="5"/>
  <c r="AN33" i="5"/>
  <c r="AM49" i="5"/>
  <c r="AM45" i="5"/>
  <c r="AM41" i="5"/>
  <c r="AM37" i="5"/>
  <c r="AM33" i="5"/>
  <c r="AL54" i="5"/>
  <c r="AN46" i="5"/>
  <c r="AN42" i="5"/>
  <c r="AN38" i="5"/>
  <c r="AN34" i="5"/>
  <c r="AN30" i="5"/>
  <c r="BW62" i="4"/>
  <c r="CJ58" i="4"/>
  <c r="CM62" i="4"/>
  <c r="CI63" i="4"/>
  <c r="CB57" i="4"/>
  <c r="CF58" i="4"/>
  <c r="CC57" i="4"/>
  <c r="CK57" i="4"/>
  <c r="CE59" i="4"/>
  <c r="BV58" i="4"/>
  <c r="CD58" i="4"/>
  <c r="CL58" i="4"/>
  <c r="BY60" i="4"/>
  <c r="CN60" i="4"/>
  <c r="CA58" i="4"/>
  <c r="BX58" i="4"/>
  <c r="BU57" i="4"/>
  <c r="CG60" i="4"/>
  <c r="BZ67" i="4"/>
  <c r="CH67" i="4"/>
  <c r="AH57" i="6" l="1"/>
  <c r="AL58" i="6"/>
  <c r="AH56" i="5"/>
  <c r="AJ56" i="5"/>
  <c r="AI56" i="5"/>
  <c r="AK56" i="5"/>
  <c r="AL55" i="5"/>
  <c r="CE60" i="4"/>
  <c r="BW63" i="4"/>
  <c r="CD59" i="4"/>
  <c r="CK58" i="4"/>
  <c r="CG61" i="4"/>
  <c r="CB58" i="4"/>
  <c r="BX59" i="4"/>
  <c r="CN61" i="4"/>
  <c r="BV59" i="4"/>
  <c r="CC58" i="4"/>
  <c r="CI64" i="4"/>
  <c r="CA59" i="4"/>
  <c r="CJ59" i="4"/>
  <c r="CF59" i="4"/>
  <c r="BZ68" i="4"/>
  <c r="BU58" i="4"/>
  <c r="CM63" i="4"/>
  <c r="BY61" i="4"/>
  <c r="CH68" i="4"/>
  <c r="CL59" i="4"/>
  <c r="AL59" i="6" l="1"/>
  <c r="AH58" i="6"/>
  <c r="AH57" i="5"/>
  <c r="AI57" i="5"/>
  <c r="AL56" i="5"/>
  <c r="AK57" i="5"/>
  <c r="AJ57" i="5"/>
  <c r="CM64" i="4"/>
  <c r="CE61" i="4"/>
  <c r="CL60" i="4"/>
  <c r="BU59" i="4"/>
  <c r="CA60" i="4"/>
  <c r="CN62" i="4"/>
  <c r="CK59" i="4"/>
  <c r="BV60" i="4"/>
  <c r="CH69" i="4"/>
  <c r="BX60" i="4"/>
  <c r="CF60" i="4"/>
  <c r="CB59" i="4"/>
  <c r="CJ60" i="4"/>
  <c r="CG62" i="4"/>
  <c r="BZ69" i="4"/>
  <c r="CI65" i="4"/>
  <c r="CD60" i="4"/>
  <c r="BY62" i="4"/>
  <c r="CC59" i="4"/>
  <c r="BW64" i="4"/>
  <c r="AH59" i="6" l="1"/>
  <c r="AL60" i="6"/>
  <c r="AH58" i="5"/>
  <c r="AJ58" i="5"/>
  <c r="AK58" i="5"/>
  <c r="AL57" i="5"/>
  <c r="AI58" i="5"/>
  <c r="CM65" i="4"/>
  <c r="BU60" i="4"/>
  <c r="BW65" i="4"/>
  <c r="CI66" i="4"/>
  <c r="CB60" i="4"/>
  <c r="BV61" i="4"/>
  <c r="CK60" i="4"/>
  <c r="BY63" i="4"/>
  <c r="CN63" i="4"/>
  <c r="CF61" i="4"/>
  <c r="CC60" i="4"/>
  <c r="BZ70" i="4"/>
  <c r="CL61" i="4"/>
  <c r="CG63" i="4"/>
  <c r="BX61" i="4"/>
  <c r="CE62" i="4"/>
  <c r="CA61" i="4"/>
  <c r="CD61" i="4"/>
  <c r="CJ61" i="4"/>
  <c r="CH70" i="4"/>
  <c r="AH60" i="6" l="1"/>
  <c r="AL61" i="6"/>
  <c r="AH59" i="5"/>
  <c r="AK59" i="5"/>
  <c r="AJ59" i="5"/>
  <c r="AI59" i="5"/>
  <c r="AL58" i="5"/>
  <c r="CH71" i="4"/>
  <c r="CE63" i="4"/>
  <c r="BZ71" i="4"/>
  <c r="BY64" i="4"/>
  <c r="CI67" i="4"/>
  <c r="CK61" i="4"/>
  <c r="CJ62" i="4"/>
  <c r="BX62" i="4"/>
  <c r="CC61" i="4"/>
  <c r="BW66" i="4"/>
  <c r="CD62" i="4"/>
  <c r="CG64" i="4"/>
  <c r="CF62" i="4"/>
  <c r="BV62" i="4"/>
  <c r="BU61" i="4"/>
  <c r="CA62" i="4"/>
  <c r="CL62" i="4"/>
  <c r="CN64" i="4"/>
  <c r="CB61" i="4"/>
  <c r="CM66" i="4"/>
  <c r="BV55" i="2"/>
  <c r="BV56" i="2" s="1"/>
  <c r="BW55" i="2"/>
  <c r="BX55" i="2"/>
  <c r="BX56" i="2" s="1"/>
  <c r="BY55" i="2"/>
  <c r="BZ55" i="2"/>
  <c r="BZ56" i="2" s="1"/>
  <c r="CA55" i="2"/>
  <c r="CB55" i="2"/>
  <c r="CB56" i="2" s="1"/>
  <c r="CC55" i="2"/>
  <c r="CD55" i="2"/>
  <c r="CD56" i="2" s="1"/>
  <c r="CE55" i="2"/>
  <c r="CF55" i="2"/>
  <c r="CF56" i="2" s="1"/>
  <c r="CG55" i="2"/>
  <c r="CH55" i="2"/>
  <c r="CH56" i="2" s="1"/>
  <c r="CI55" i="2"/>
  <c r="CJ55" i="2"/>
  <c r="CJ56" i="2" s="1"/>
  <c r="CK55" i="2"/>
  <c r="CL55" i="2"/>
  <c r="CL56" i="2" s="1"/>
  <c r="CM55" i="2"/>
  <c r="CN55" i="2"/>
  <c r="CN56" i="2" s="1"/>
  <c r="BU55" i="2"/>
  <c r="BU56" i="2" s="1"/>
  <c r="BU57" i="2" s="1"/>
  <c r="AH61" i="6" l="1"/>
  <c r="AL62" i="6"/>
  <c r="AH60" i="5"/>
  <c r="AL59" i="5"/>
  <c r="AJ60" i="5"/>
  <c r="AK60" i="5"/>
  <c r="AI60" i="5"/>
  <c r="CL63" i="4"/>
  <c r="CF63" i="4"/>
  <c r="CI68" i="4"/>
  <c r="CH72" i="4"/>
  <c r="BX63" i="4"/>
  <c r="BY65" i="4"/>
  <c r="CM67" i="4"/>
  <c r="CA63" i="4"/>
  <c r="CG65" i="4"/>
  <c r="CC62" i="4"/>
  <c r="CJ63" i="4"/>
  <c r="BZ72" i="4"/>
  <c r="CN65" i="4"/>
  <c r="CE64" i="4"/>
  <c r="CB62" i="4"/>
  <c r="BU62" i="4"/>
  <c r="CD63" i="4"/>
  <c r="BV63" i="4"/>
  <c r="BW67" i="4"/>
  <c r="CK62" i="4"/>
  <c r="BU58" i="2"/>
  <c r="BU59" i="2" s="1"/>
  <c r="BU60" i="2" s="1"/>
  <c r="BU61" i="2" s="1"/>
  <c r="BU62" i="2" s="1"/>
  <c r="BU63" i="2" s="1"/>
  <c r="BU64" i="2" s="1"/>
  <c r="BU65" i="2" s="1"/>
  <c r="BU66" i="2" s="1"/>
  <c r="BU67" i="2" s="1"/>
  <c r="BU68" i="2" s="1"/>
  <c r="BU69" i="2" s="1"/>
  <c r="BU70" i="2" s="1"/>
  <c r="BU71" i="2" s="1"/>
  <c r="BU72" i="2" s="1"/>
  <c r="BU73" i="2" s="1"/>
  <c r="BU74" i="2" s="1"/>
  <c r="BU75" i="2" s="1"/>
  <c r="BU76" i="2" s="1"/>
  <c r="BU77" i="2" s="1"/>
  <c r="BU52" i="2" s="1"/>
  <c r="CL57" i="2"/>
  <c r="CH57" i="2"/>
  <c r="CD57" i="2"/>
  <c r="BZ57" i="2"/>
  <c r="BV57" i="2"/>
  <c r="CM56" i="2"/>
  <c r="CK56" i="2"/>
  <c r="CI56" i="2"/>
  <c r="CG56" i="2"/>
  <c r="CE56" i="2"/>
  <c r="CC56" i="2"/>
  <c r="CA56" i="2"/>
  <c r="BY56" i="2"/>
  <c r="BW56" i="2"/>
  <c r="CN57" i="2"/>
  <c r="CJ57" i="2"/>
  <c r="CF57" i="2"/>
  <c r="CB57" i="2"/>
  <c r="BX57" i="2"/>
  <c r="AH62" i="6" l="1"/>
  <c r="AL63" i="6"/>
  <c r="AH61" i="5"/>
  <c r="AK61" i="5"/>
  <c r="AJ61" i="5"/>
  <c r="AL60" i="5"/>
  <c r="AI61" i="5"/>
  <c r="CD64" i="4"/>
  <c r="CN66" i="4"/>
  <c r="CG66" i="4"/>
  <c r="BX64" i="4"/>
  <c r="CL64" i="4"/>
  <c r="CK63" i="4"/>
  <c r="BU63" i="4"/>
  <c r="BZ73" i="4"/>
  <c r="CA64" i="4"/>
  <c r="CH73" i="4"/>
  <c r="BW68" i="4"/>
  <c r="CI69" i="4"/>
  <c r="CF64" i="4"/>
  <c r="CJ64" i="4"/>
  <c r="CB63" i="4"/>
  <c r="CM68" i="4"/>
  <c r="BV64" i="4"/>
  <c r="CE65" i="4"/>
  <c r="CC63" i="4"/>
  <c r="BY66" i="4"/>
  <c r="BU42" i="2"/>
  <c r="BU51" i="2"/>
  <c r="BU47" i="2"/>
  <c r="BU34" i="2"/>
  <c r="BU50" i="2"/>
  <c r="BU33" i="2"/>
  <c r="BU38" i="2"/>
  <c r="BU46" i="2"/>
  <c r="BU39" i="2"/>
  <c r="BU30" i="2"/>
  <c r="BU41" i="2"/>
  <c r="BU36" i="2"/>
  <c r="BU40" i="2"/>
  <c r="BU44" i="2"/>
  <c r="BU48" i="2"/>
  <c r="BU35" i="2"/>
  <c r="BU43" i="2"/>
  <c r="BU49" i="2"/>
  <c r="BU31" i="2"/>
  <c r="BU37" i="2"/>
  <c r="BU45" i="2"/>
  <c r="BU32" i="2"/>
  <c r="BX58" i="2"/>
  <c r="CB58" i="2"/>
  <c r="CF58" i="2"/>
  <c r="CJ58" i="2"/>
  <c r="CN58" i="2"/>
  <c r="BW57" i="2"/>
  <c r="BY57" i="2"/>
  <c r="CA57" i="2"/>
  <c r="CC57" i="2"/>
  <c r="CE57" i="2"/>
  <c r="CG57" i="2"/>
  <c r="CI57" i="2"/>
  <c r="CK57" i="2"/>
  <c r="CM57" i="2"/>
  <c r="BV58" i="2"/>
  <c r="BZ58" i="2"/>
  <c r="CD58" i="2"/>
  <c r="CH58" i="2"/>
  <c r="CL58" i="2"/>
  <c r="AL64" i="6" l="1"/>
  <c r="AH63" i="6"/>
  <c r="AH62" i="5"/>
  <c r="AJ62" i="5"/>
  <c r="AI62" i="5"/>
  <c r="AL61" i="5"/>
  <c r="AK62" i="5"/>
  <c r="BV65" i="4"/>
  <c r="CF65" i="4"/>
  <c r="CA65" i="4"/>
  <c r="CL65" i="4"/>
  <c r="CD65" i="4"/>
  <c r="BX65" i="4"/>
  <c r="BY67" i="4"/>
  <c r="CM69" i="4"/>
  <c r="CI70" i="4"/>
  <c r="BZ74" i="4"/>
  <c r="BU64" i="4"/>
  <c r="CB64" i="4"/>
  <c r="CK64" i="4"/>
  <c r="CN67" i="4"/>
  <c r="CG67" i="4"/>
  <c r="CC64" i="4"/>
  <c r="BW69" i="4"/>
  <c r="CE66" i="4"/>
  <c r="CJ65" i="4"/>
  <c r="CH74" i="4"/>
  <c r="CC58" i="2"/>
  <c r="CN59" i="2"/>
  <c r="CJ59" i="2"/>
  <c r="CF59" i="2"/>
  <c r="CB59" i="2"/>
  <c r="BX59" i="2"/>
  <c r="CL59" i="2"/>
  <c r="CH59" i="2"/>
  <c r="CD59" i="2"/>
  <c r="BZ59" i="2"/>
  <c r="BV59" i="2"/>
  <c r="CM58" i="2"/>
  <c r="CK58" i="2"/>
  <c r="CI58" i="2"/>
  <c r="CG58" i="2"/>
  <c r="CE58" i="2"/>
  <c r="CA58" i="2"/>
  <c r="BY58" i="2"/>
  <c r="BW58" i="2"/>
  <c r="AL65" i="6" l="1"/>
  <c r="AH64" i="6"/>
  <c r="AH63" i="5"/>
  <c r="AK63" i="5"/>
  <c r="AL62" i="5"/>
  <c r="AI63" i="5"/>
  <c r="AJ63" i="5"/>
  <c r="CL66" i="4"/>
  <c r="BY68" i="4"/>
  <c r="CA66" i="4"/>
  <c r="CC65" i="4"/>
  <c r="CH75" i="4"/>
  <c r="CJ66" i="4"/>
  <c r="BU65" i="4"/>
  <c r="BZ75" i="4"/>
  <c r="CF66" i="4"/>
  <c r="CB65" i="4"/>
  <c r="CG68" i="4"/>
  <c r="BX66" i="4"/>
  <c r="CM70" i="4"/>
  <c r="CE67" i="4"/>
  <c r="CN68" i="4"/>
  <c r="BW70" i="4"/>
  <c r="CK65" i="4"/>
  <c r="CI71" i="4"/>
  <c r="CD66" i="4"/>
  <c r="BV66" i="4"/>
  <c r="BW59" i="2"/>
  <c r="BY59" i="2"/>
  <c r="CA59" i="2"/>
  <c r="CE59" i="2"/>
  <c r="CG59" i="2"/>
  <c r="CI59" i="2"/>
  <c r="CK59" i="2"/>
  <c r="CM59" i="2"/>
  <c r="BV60" i="2"/>
  <c r="BZ60" i="2"/>
  <c r="CD60" i="2"/>
  <c r="CH60" i="2"/>
  <c r="CL60" i="2"/>
  <c r="BX60" i="2"/>
  <c r="CB60" i="2"/>
  <c r="CF60" i="2"/>
  <c r="CJ60" i="2"/>
  <c r="CN60" i="2"/>
  <c r="CC59" i="2"/>
  <c r="AH65" i="6" l="1"/>
  <c r="AL66" i="6"/>
  <c r="AH64" i="5"/>
  <c r="AJ64" i="5"/>
  <c r="AI64" i="5"/>
  <c r="AL63" i="5"/>
  <c r="AK64" i="5"/>
  <c r="CA67" i="4"/>
  <c r="BZ76" i="4"/>
  <c r="BY69" i="4"/>
  <c r="CC66" i="4"/>
  <c r="BX67" i="4"/>
  <c r="BU66" i="4"/>
  <c r="CI72" i="4"/>
  <c r="CJ67" i="4"/>
  <c r="BV67" i="4"/>
  <c r="CN69" i="4"/>
  <c r="CB66" i="4"/>
  <c r="CK66" i="4"/>
  <c r="CF67" i="4"/>
  <c r="BW71" i="4"/>
  <c r="CG69" i="4"/>
  <c r="CD67" i="4"/>
  <c r="CE68" i="4"/>
  <c r="CM71" i="4"/>
  <c r="CH76" i="4"/>
  <c r="CL67" i="4"/>
  <c r="BU51" i="3"/>
  <c r="CC51" i="3"/>
  <c r="CD61" i="2"/>
  <c r="CI60" i="2"/>
  <c r="CC60" i="2"/>
  <c r="CN61" i="2"/>
  <c r="CJ61" i="2"/>
  <c r="CF61" i="2"/>
  <c r="CB61" i="2"/>
  <c r="BX61" i="2"/>
  <c r="CL61" i="2"/>
  <c r="CH61" i="2"/>
  <c r="BZ61" i="2"/>
  <c r="BV61" i="2"/>
  <c r="CM60" i="2"/>
  <c r="CK60" i="2"/>
  <c r="CG60" i="2"/>
  <c r="CE60" i="2"/>
  <c r="CA60" i="2"/>
  <c r="BY60" i="2"/>
  <c r="BW60" i="2"/>
  <c r="T11" i="6"/>
  <c r="U11" i="6"/>
  <c r="V11" i="6"/>
  <c r="W11" i="6"/>
  <c r="X11" i="6"/>
  <c r="Y11" i="6"/>
  <c r="S11" i="6"/>
  <c r="K4" i="6"/>
  <c r="L4" i="6"/>
  <c r="M4" i="6"/>
  <c r="N4" i="6"/>
  <c r="O4" i="6"/>
  <c r="P4" i="6"/>
  <c r="K5" i="6"/>
  <c r="L5" i="6"/>
  <c r="M5" i="6"/>
  <c r="N5" i="6"/>
  <c r="O5" i="6"/>
  <c r="P5" i="6"/>
  <c r="K6" i="6"/>
  <c r="L6" i="6"/>
  <c r="M6" i="6"/>
  <c r="N6" i="6"/>
  <c r="O6" i="6"/>
  <c r="P6" i="6"/>
  <c r="K7" i="6"/>
  <c r="L7" i="6"/>
  <c r="M7" i="6"/>
  <c r="N7" i="6"/>
  <c r="O7" i="6"/>
  <c r="P7" i="6"/>
  <c r="K8" i="6"/>
  <c r="L8" i="6"/>
  <c r="M8" i="6"/>
  <c r="N8" i="6"/>
  <c r="O8" i="6"/>
  <c r="P8" i="6"/>
  <c r="K9" i="6"/>
  <c r="L9" i="6"/>
  <c r="M9" i="6"/>
  <c r="N9" i="6"/>
  <c r="O9" i="6"/>
  <c r="P9" i="6"/>
  <c r="K10" i="6"/>
  <c r="L10" i="6"/>
  <c r="M10" i="6"/>
  <c r="N10" i="6"/>
  <c r="O10" i="6"/>
  <c r="P10" i="6"/>
  <c r="K11" i="6"/>
  <c r="L11" i="6"/>
  <c r="M11" i="6"/>
  <c r="N11" i="6"/>
  <c r="O11" i="6"/>
  <c r="P11" i="6"/>
  <c r="K12" i="6"/>
  <c r="L12" i="6"/>
  <c r="M12" i="6"/>
  <c r="N12" i="6"/>
  <c r="O12" i="6"/>
  <c r="P12" i="6"/>
  <c r="K13" i="6"/>
  <c r="L13" i="6"/>
  <c r="M13" i="6"/>
  <c r="N13" i="6"/>
  <c r="O13" i="6"/>
  <c r="P13" i="6"/>
  <c r="K14" i="6"/>
  <c r="L14" i="6"/>
  <c r="M14" i="6"/>
  <c r="N14" i="6"/>
  <c r="O14" i="6"/>
  <c r="P14" i="6"/>
  <c r="K15" i="6"/>
  <c r="L15" i="6"/>
  <c r="M15" i="6"/>
  <c r="N15" i="6"/>
  <c r="O15" i="6"/>
  <c r="P15" i="6"/>
  <c r="K16" i="6"/>
  <c r="L16" i="6"/>
  <c r="M16" i="6"/>
  <c r="N16" i="6"/>
  <c r="O16" i="6"/>
  <c r="P16" i="6"/>
  <c r="K17" i="6"/>
  <c r="L17" i="6"/>
  <c r="M17" i="6"/>
  <c r="N17" i="6"/>
  <c r="O17" i="6"/>
  <c r="P17" i="6"/>
  <c r="K18" i="6"/>
  <c r="L18" i="6"/>
  <c r="M18" i="6"/>
  <c r="N18" i="6"/>
  <c r="O18" i="6"/>
  <c r="P18" i="6"/>
  <c r="K19" i="6"/>
  <c r="L19" i="6"/>
  <c r="M19" i="6"/>
  <c r="N19" i="6"/>
  <c r="O19" i="6"/>
  <c r="P19" i="6"/>
  <c r="K20" i="6"/>
  <c r="L20" i="6"/>
  <c r="M20" i="6"/>
  <c r="N20" i="6"/>
  <c r="O20" i="6"/>
  <c r="P20" i="6"/>
  <c r="K21" i="6"/>
  <c r="L21" i="6"/>
  <c r="M21" i="6"/>
  <c r="N21" i="6"/>
  <c r="O21" i="6"/>
  <c r="P21" i="6"/>
  <c r="K22" i="6"/>
  <c r="L22" i="6"/>
  <c r="M22" i="6"/>
  <c r="P22" i="6"/>
  <c r="K23" i="6"/>
  <c r="L23" i="6"/>
  <c r="M23" i="6"/>
  <c r="P23" i="6"/>
  <c r="K24" i="6"/>
  <c r="M24" i="6"/>
  <c r="P24" i="6"/>
  <c r="K25" i="6"/>
  <c r="M25" i="6"/>
  <c r="P25" i="6"/>
  <c r="K26" i="6"/>
  <c r="M26" i="6"/>
  <c r="P26" i="6"/>
  <c r="K27" i="6"/>
  <c r="M27" i="6"/>
  <c r="P27" i="6"/>
  <c r="K28" i="6"/>
  <c r="M28" i="6"/>
  <c r="P28" i="6"/>
  <c r="M29" i="6"/>
  <c r="P29" i="6"/>
  <c r="M30" i="6"/>
  <c r="P30" i="6"/>
  <c r="M31" i="6"/>
  <c r="P31" i="6"/>
  <c r="M32" i="6"/>
  <c r="P32" i="6"/>
  <c r="M33" i="6"/>
  <c r="P33" i="6"/>
  <c r="M34" i="6"/>
  <c r="P34" i="6"/>
  <c r="M35" i="6"/>
  <c r="P35" i="6"/>
  <c r="M36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4" i="6"/>
  <c r="T11" i="5"/>
  <c r="U11" i="5"/>
  <c r="V11" i="5"/>
  <c r="W11" i="5"/>
  <c r="X11" i="5"/>
  <c r="Y11" i="5"/>
  <c r="K4" i="5"/>
  <c r="L4" i="5"/>
  <c r="M4" i="5"/>
  <c r="N4" i="5"/>
  <c r="O4" i="5"/>
  <c r="P4" i="5"/>
  <c r="K5" i="5"/>
  <c r="L5" i="5"/>
  <c r="M5" i="5"/>
  <c r="N5" i="5"/>
  <c r="O5" i="5"/>
  <c r="P5" i="5"/>
  <c r="K6" i="5"/>
  <c r="L6" i="5"/>
  <c r="M6" i="5"/>
  <c r="N6" i="5"/>
  <c r="O6" i="5"/>
  <c r="P6" i="5"/>
  <c r="K7" i="5"/>
  <c r="L7" i="5"/>
  <c r="M7" i="5"/>
  <c r="N7" i="5"/>
  <c r="O7" i="5"/>
  <c r="P7" i="5"/>
  <c r="K8" i="5"/>
  <c r="L8" i="5"/>
  <c r="M8" i="5"/>
  <c r="N8" i="5"/>
  <c r="O8" i="5"/>
  <c r="P8" i="5"/>
  <c r="K9" i="5"/>
  <c r="L9" i="5"/>
  <c r="M9" i="5"/>
  <c r="N9" i="5"/>
  <c r="O9" i="5"/>
  <c r="P9" i="5"/>
  <c r="K10" i="5"/>
  <c r="L10" i="5"/>
  <c r="M10" i="5"/>
  <c r="N10" i="5"/>
  <c r="O10" i="5"/>
  <c r="P10" i="5"/>
  <c r="K11" i="5"/>
  <c r="L11" i="5"/>
  <c r="M11" i="5"/>
  <c r="N11" i="5"/>
  <c r="O11" i="5"/>
  <c r="P11" i="5"/>
  <c r="K12" i="5"/>
  <c r="L12" i="5"/>
  <c r="M12" i="5"/>
  <c r="N12" i="5"/>
  <c r="O12" i="5"/>
  <c r="P12" i="5"/>
  <c r="K13" i="5"/>
  <c r="L13" i="5"/>
  <c r="M13" i="5"/>
  <c r="N13" i="5"/>
  <c r="O13" i="5"/>
  <c r="P13" i="5"/>
  <c r="K14" i="5"/>
  <c r="L14" i="5"/>
  <c r="M14" i="5"/>
  <c r="N14" i="5"/>
  <c r="O14" i="5"/>
  <c r="P14" i="5"/>
  <c r="K15" i="5"/>
  <c r="L15" i="5"/>
  <c r="M15" i="5"/>
  <c r="O15" i="5"/>
  <c r="P15" i="5"/>
  <c r="K16" i="5"/>
  <c r="L16" i="5"/>
  <c r="M16" i="5"/>
  <c r="O16" i="5"/>
  <c r="P16" i="5"/>
  <c r="K17" i="5"/>
  <c r="L17" i="5"/>
  <c r="M17" i="5"/>
  <c r="P17" i="5"/>
  <c r="K18" i="5"/>
  <c r="L18" i="5"/>
  <c r="M18" i="5"/>
  <c r="P18" i="5"/>
  <c r="K19" i="5"/>
  <c r="L19" i="5"/>
  <c r="P19" i="5"/>
  <c r="K20" i="5"/>
  <c r="L20" i="5"/>
  <c r="P20" i="5"/>
  <c r="K21" i="5"/>
  <c r="P21" i="5"/>
  <c r="K22" i="5"/>
  <c r="P22" i="5"/>
  <c r="K23" i="5"/>
  <c r="P23" i="5"/>
  <c r="K24" i="5"/>
  <c r="P24" i="5"/>
  <c r="K25" i="5"/>
  <c r="P25" i="5"/>
  <c r="K26" i="5"/>
  <c r="P26" i="5"/>
  <c r="K27" i="5"/>
  <c r="P27" i="5"/>
  <c r="K28" i="5"/>
  <c r="P28" i="5"/>
  <c r="K29" i="5"/>
  <c r="P29" i="5"/>
  <c r="K30" i="5"/>
  <c r="P30" i="5"/>
  <c r="K31" i="5"/>
  <c r="P31" i="5"/>
  <c r="K32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4" i="5"/>
  <c r="S11" i="5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BI11" i="4"/>
  <c r="BJ11" i="4"/>
  <c r="BK11" i="4"/>
  <c r="BL11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X10" i="4"/>
  <c r="Y10" i="4"/>
  <c r="Z10" i="4"/>
  <c r="AA10" i="4"/>
  <c r="AB10" i="4"/>
  <c r="AC10" i="4"/>
  <c r="AD10" i="4"/>
  <c r="AE10" i="4"/>
  <c r="AF10" i="4"/>
  <c r="AG10" i="4"/>
  <c r="AH10" i="4"/>
  <c r="AI10" i="4"/>
  <c r="AJ10" i="4"/>
  <c r="AK10" i="4"/>
  <c r="AL10" i="4"/>
  <c r="AM10" i="4"/>
  <c r="AN10" i="4"/>
  <c r="AO10" i="4"/>
  <c r="AP10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X13" i="4"/>
  <c r="Y13" i="4"/>
  <c r="Z13" i="4"/>
  <c r="AA13" i="4"/>
  <c r="AB13" i="4"/>
  <c r="AC13" i="4"/>
  <c r="AD13" i="4"/>
  <c r="AE13" i="4"/>
  <c r="AF13" i="4"/>
  <c r="AG13" i="4"/>
  <c r="AH13" i="4"/>
  <c r="AI13" i="4"/>
  <c r="AK13" i="4"/>
  <c r="AL13" i="4"/>
  <c r="AM13" i="4"/>
  <c r="AN13" i="4"/>
  <c r="AO13" i="4"/>
  <c r="AP13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K14" i="4"/>
  <c r="AL14" i="4"/>
  <c r="AM14" i="4"/>
  <c r="AN14" i="4"/>
  <c r="AO14" i="4"/>
  <c r="AP14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K15" i="4"/>
  <c r="AL15" i="4"/>
  <c r="AM15" i="4"/>
  <c r="AN15" i="4"/>
  <c r="AO15" i="4"/>
  <c r="AP15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K16" i="4"/>
  <c r="AM16" i="4"/>
  <c r="AN16" i="4"/>
  <c r="AO16" i="4"/>
  <c r="AP16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K17" i="4"/>
  <c r="AM17" i="4"/>
  <c r="AN17" i="4"/>
  <c r="AO17" i="4"/>
  <c r="AP17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M18" i="4"/>
  <c r="AN18" i="4"/>
  <c r="AP18" i="4"/>
  <c r="X19" i="4"/>
  <c r="Y19" i="4"/>
  <c r="Z19" i="4"/>
  <c r="AA19" i="4"/>
  <c r="AB19" i="4"/>
  <c r="AC19" i="4"/>
  <c r="AD19" i="4"/>
  <c r="AE19" i="4"/>
  <c r="AF19" i="4"/>
  <c r="AG19" i="4"/>
  <c r="AH19" i="4"/>
  <c r="AM19" i="4"/>
  <c r="AN19" i="4"/>
  <c r="AP19" i="4"/>
  <c r="X20" i="4"/>
  <c r="Y20" i="4"/>
  <c r="Z20" i="4"/>
  <c r="AA20" i="4"/>
  <c r="AB20" i="4"/>
  <c r="AC20" i="4"/>
  <c r="AD20" i="4"/>
  <c r="AE20" i="4"/>
  <c r="AF20" i="4"/>
  <c r="AG20" i="4"/>
  <c r="AH20" i="4"/>
  <c r="AM20" i="4"/>
  <c r="AN20" i="4"/>
  <c r="AP20" i="4"/>
  <c r="X21" i="4"/>
  <c r="Y21" i="4"/>
  <c r="Z21" i="4"/>
  <c r="AA21" i="4"/>
  <c r="AB21" i="4"/>
  <c r="AC21" i="4"/>
  <c r="AD21" i="4"/>
  <c r="AE21" i="4"/>
  <c r="AF21" i="4"/>
  <c r="AG21" i="4"/>
  <c r="AH21" i="4"/>
  <c r="AM21" i="4"/>
  <c r="AN21" i="4"/>
  <c r="AP21" i="4"/>
  <c r="X22" i="4"/>
  <c r="Y22" i="4"/>
  <c r="Z22" i="4"/>
  <c r="AA22" i="4"/>
  <c r="AB22" i="4"/>
  <c r="AC22" i="4"/>
  <c r="AD22" i="4"/>
  <c r="AE22" i="4"/>
  <c r="AF22" i="4"/>
  <c r="AG22" i="4"/>
  <c r="AH22" i="4"/>
  <c r="AM22" i="4"/>
  <c r="AN22" i="4"/>
  <c r="AP22" i="4"/>
  <c r="X23" i="4"/>
  <c r="Y23" i="4"/>
  <c r="Z23" i="4"/>
  <c r="AA23" i="4"/>
  <c r="AB23" i="4"/>
  <c r="AC23" i="4"/>
  <c r="AD23" i="4"/>
  <c r="AE23" i="4"/>
  <c r="AG23" i="4"/>
  <c r="AH23" i="4"/>
  <c r="AM23" i="4"/>
  <c r="AN23" i="4"/>
  <c r="AP23" i="4"/>
  <c r="X24" i="4"/>
  <c r="Y24" i="4"/>
  <c r="Z24" i="4"/>
  <c r="AA24" i="4"/>
  <c r="AB24" i="4"/>
  <c r="AC24" i="4"/>
  <c r="AD24" i="4"/>
  <c r="AE24" i="4"/>
  <c r="AG24" i="4"/>
  <c r="AH24" i="4"/>
  <c r="AM24" i="4"/>
  <c r="AN24" i="4"/>
  <c r="AP24" i="4"/>
  <c r="X25" i="4"/>
  <c r="Y25" i="4"/>
  <c r="Z25" i="4"/>
  <c r="AA25" i="4"/>
  <c r="AB25" i="4"/>
  <c r="AC25" i="4"/>
  <c r="AD25" i="4"/>
  <c r="AE25" i="4"/>
  <c r="AG25" i="4"/>
  <c r="AH25" i="4"/>
  <c r="AM25" i="4"/>
  <c r="AN25" i="4"/>
  <c r="AP25" i="4"/>
  <c r="X26" i="4"/>
  <c r="Y26" i="4"/>
  <c r="Z26" i="4"/>
  <c r="AA26" i="4"/>
  <c r="AB26" i="4"/>
  <c r="AC26" i="4"/>
  <c r="AD26" i="4"/>
  <c r="AG26" i="4"/>
  <c r="AM26" i="4"/>
  <c r="AN26" i="4"/>
  <c r="AP26" i="4"/>
  <c r="X27" i="4"/>
  <c r="Y27" i="4"/>
  <c r="Z27" i="4"/>
  <c r="AA27" i="4"/>
  <c r="AB27" i="4"/>
  <c r="AC27" i="4"/>
  <c r="AD27" i="4"/>
  <c r="AG27" i="4"/>
  <c r="AM27" i="4"/>
  <c r="X28" i="4"/>
  <c r="Y28" i="4"/>
  <c r="Z28" i="4"/>
  <c r="AA28" i="4"/>
  <c r="AB28" i="4"/>
  <c r="AC28" i="4"/>
  <c r="AD28" i="4"/>
  <c r="AG28" i="4"/>
  <c r="X29" i="4"/>
  <c r="Y29" i="4"/>
  <c r="AA29" i="4"/>
  <c r="AB29" i="4"/>
  <c r="AC29" i="4"/>
  <c r="AD29" i="4"/>
  <c r="AG29" i="4"/>
  <c r="X30" i="4"/>
  <c r="Y30" i="4"/>
  <c r="AA30" i="4"/>
  <c r="AC30" i="4"/>
  <c r="AG30" i="4"/>
  <c r="X31" i="4"/>
  <c r="Y31" i="4"/>
  <c r="AA31" i="4"/>
  <c r="AC31" i="4"/>
  <c r="AG31" i="4"/>
  <c r="X32" i="4"/>
  <c r="AA32" i="4"/>
  <c r="AC32" i="4"/>
  <c r="AG32" i="4"/>
  <c r="X33" i="4"/>
  <c r="AA33" i="4"/>
  <c r="AC33" i="4"/>
  <c r="AG33" i="4"/>
  <c r="X34" i="4"/>
  <c r="AA34" i="4"/>
  <c r="AC34" i="4"/>
  <c r="X35" i="4"/>
  <c r="AA35" i="4"/>
  <c r="AC35" i="4"/>
  <c r="X36" i="4"/>
  <c r="AA36" i="4"/>
  <c r="X37" i="4"/>
  <c r="AA37" i="4"/>
  <c r="X38" i="4"/>
  <c r="AA38" i="4"/>
  <c r="X39" i="4"/>
  <c r="AA39" i="4"/>
  <c r="X40" i="4"/>
  <c r="AA40" i="4"/>
  <c r="X41" i="4"/>
  <c r="AA41" i="4"/>
  <c r="X42" i="4"/>
  <c r="X43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4" i="4"/>
  <c r="AS11" i="4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AP21" i="3"/>
  <c r="AP22" i="3"/>
  <c r="AP23" i="3"/>
  <c r="AP24" i="3"/>
  <c r="AP25" i="3"/>
  <c r="AP26" i="3"/>
  <c r="AP27" i="3"/>
  <c r="AP28" i="3"/>
  <c r="AP29" i="3"/>
  <c r="AP5" i="3"/>
  <c r="AP6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4" i="3"/>
  <c r="AM4" i="3"/>
  <c r="AN4" i="3"/>
  <c r="AO4" i="3"/>
  <c r="AM5" i="3"/>
  <c r="AN5" i="3"/>
  <c r="AO5" i="3"/>
  <c r="AM6" i="3"/>
  <c r="AN6" i="3"/>
  <c r="AO6" i="3"/>
  <c r="AM7" i="3"/>
  <c r="AN7" i="3"/>
  <c r="AO7" i="3"/>
  <c r="AM8" i="3"/>
  <c r="AN8" i="3"/>
  <c r="AO8" i="3"/>
  <c r="AM9" i="3"/>
  <c r="AN9" i="3"/>
  <c r="AO9" i="3"/>
  <c r="AM10" i="3"/>
  <c r="AN10" i="3"/>
  <c r="AO10" i="3"/>
  <c r="AM11" i="3"/>
  <c r="AN11" i="3"/>
  <c r="AO11" i="3"/>
  <c r="AM12" i="3"/>
  <c r="AN12" i="3"/>
  <c r="AO12" i="3"/>
  <c r="AM13" i="3"/>
  <c r="AN13" i="3"/>
  <c r="AO13" i="3"/>
  <c r="AM14" i="3"/>
  <c r="AN14" i="3"/>
  <c r="AO14" i="3"/>
  <c r="AM15" i="3"/>
  <c r="AN15" i="3"/>
  <c r="AO15" i="3"/>
  <c r="AM16" i="3"/>
  <c r="AN16" i="3"/>
  <c r="AO16" i="3"/>
  <c r="AM17" i="3"/>
  <c r="AN17" i="3"/>
  <c r="AO17" i="3"/>
  <c r="AM18" i="3"/>
  <c r="AN18" i="3"/>
  <c r="AO18" i="3"/>
  <c r="AM19" i="3"/>
  <c r="AN19" i="3"/>
  <c r="AO19" i="3"/>
  <c r="AM20" i="3"/>
  <c r="AN20" i="3"/>
  <c r="AO20" i="3"/>
  <c r="AM21" i="3"/>
  <c r="AN21" i="3"/>
  <c r="AM22" i="3"/>
  <c r="AN22" i="3"/>
  <c r="AM23" i="3"/>
  <c r="AN23" i="3"/>
  <c r="AM24" i="3"/>
  <c r="AN24" i="3"/>
  <c r="AM25" i="3"/>
  <c r="AN25" i="3"/>
  <c r="AS11" i="3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AS3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X22" i="2"/>
  <c r="Y22" i="2"/>
  <c r="Z22" i="2"/>
  <c r="AA22" i="2"/>
  <c r="AB22" i="2"/>
  <c r="AC22" i="2"/>
  <c r="AD22" i="2"/>
  <c r="AE22" i="2"/>
  <c r="AF22" i="2"/>
  <c r="AG22" i="2"/>
  <c r="AI22" i="2"/>
  <c r="AJ22" i="2"/>
  <c r="AK22" i="2"/>
  <c r="AL22" i="2"/>
  <c r="AM22" i="2"/>
  <c r="AN22" i="2"/>
  <c r="AO22" i="2"/>
  <c r="AP22" i="2"/>
  <c r="X23" i="2"/>
  <c r="Y23" i="2"/>
  <c r="Z23" i="2"/>
  <c r="AA23" i="2"/>
  <c r="AB23" i="2"/>
  <c r="AC23" i="2"/>
  <c r="AD23" i="2"/>
  <c r="AE23" i="2"/>
  <c r="AF23" i="2"/>
  <c r="AG23" i="2"/>
  <c r="AI23" i="2"/>
  <c r="AJ23" i="2"/>
  <c r="AK23" i="2"/>
  <c r="AM23" i="2"/>
  <c r="AN23" i="2"/>
  <c r="AO23" i="2"/>
  <c r="AP23" i="2"/>
  <c r="X24" i="2"/>
  <c r="Y24" i="2"/>
  <c r="Z24" i="2"/>
  <c r="AA24" i="2"/>
  <c r="AB24" i="2"/>
  <c r="AC24" i="2"/>
  <c r="AD24" i="2"/>
  <c r="AE24" i="2"/>
  <c r="AF24" i="2"/>
  <c r="AG24" i="2"/>
  <c r="AI24" i="2"/>
  <c r="AK24" i="2"/>
  <c r="AM24" i="2"/>
  <c r="AN24" i="2"/>
  <c r="AO24" i="2"/>
  <c r="AP24" i="2"/>
  <c r="X25" i="2"/>
  <c r="Y25" i="2"/>
  <c r="Z25" i="2"/>
  <c r="AA25" i="2"/>
  <c r="AB25" i="2"/>
  <c r="AC25" i="2"/>
  <c r="AD25" i="2"/>
  <c r="AE25" i="2"/>
  <c r="AF25" i="2"/>
  <c r="AG25" i="2"/>
  <c r="AI25" i="2"/>
  <c r="AK25" i="2"/>
  <c r="AM25" i="2"/>
  <c r="AN25" i="2"/>
  <c r="AO25" i="2"/>
  <c r="AP25" i="2"/>
  <c r="X26" i="2"/>
  <c r="Y26" i="2"/>
  <c r="Z26" i="2"/>
  <c r="AA26" i="2"/>
  <c r="AB26" i="2"/>
  <c r="AC26" i="2"/>
  <c r="AD26" i="2"/>
  <c r="AE26" i="2"/>
  <c r="AF26" i="2"/>
  <c r="AG26" i="2"/>
  <c r="AI26" i="2"/>
  <c r="AK26" i="2"/>
  <c r="AM26" i="2"/>
  <c r="AN26" i="2"/>
  <c r="AO26" i="2"/>
  <c r="AP26" i="2"/>
  <c r="X27" i="2"/>
  <c r="Y27" i="2"/>
  <c r="Z27" i="2"/>
  <c r="AA27" i="2"/>
  <c r="AB27" i="2"/>
  <c r="AC27" i="2"/>
  <c r="AD27" i="2"/>
  <c r="AE27" i="2"/>
  <c r="AF27" i="2"/>
  <c r="AG27" i="2"/>
  <c r="AI27" i="2"/>
  <c r="AK27" i="2"/>
  <c r="AM27" i="2"/>
  <c r="AN27" i="2"/>
  <c r="AO27" i="2"/>
  <c r="AP27" i="2"/>
  <c r="X28" i="2"/>
  <c r="Y28" i="2"/>
  <c r="Z28" i="2"/>
  <c r="AA28" i="2"/>
  <c r="AB28" i="2"/>
  <c r="AC28" i="2"/>
  <c r="AD28" i="2"/>
  <c r="AE28" i="2"/>
  <c r="AF28" i="2"/>
  <c r="AG28" i="2"/>
  <c r="AI28" i="2"/>
  <c r="AK28" i="2"/>
  <c r="AM28" i="2"/>
  <c r="AN28" i="2"/>
  <c r="AO28" i="2"/>
  <c r="AP28" i="2"/>
  <c r="X29" i="2"/>
  <c r="Y29" i="2"/>
  <c r="Z29" i="2"/>
  <c r="AA29" i="2"/>
  <c r="AB29" i="2"/>
  <c r="AC29" i="2"/>
  <c r="AD29" i="2"/>
  <c r="AE29" i="2"/>
  <c r="AF29" i="2"/>
  <c r="AG29" i="2"/>
  <c r="AI29" i="2"/>
  <c r="AK29" i="2"/>
  <c r="AM29" i="2"/>
  <c r="AN29" i="2"/>
  <c r="AO29" i="2"/>
  <c r="AP29" i="2"/>
  <c r="X30" i="2"/>
  <c r="Y30" i="2"/>
  <c r="Z30" i="2"/>
  <c r="AA30" i="2"/>
  <c r="AB30" i="2"/>
  <c r="AC30" i="2"/>
  <c r="AD30" i="2"/>
  <c r="AE30" i="2"/>
  <c r="AF30" i="2"/>
  <c r="AG30" i="2"/>
  <c r="AI30" i="2"/>
  <c r="AM30" i="2"/>
  <c r="AN30" i="2"/>
  <c r="AO30" i="2"/>
  <c r="AP30" i="2"/>
  <c r="X31" i="2"/>
  <c r="Y31" i="2"/>
  <c r="Z31" i="2"/>
  <c r="AA31" i="2"/>
  <c r="AB31" i="2"/>
  <c r="AC31" i="2"/>
  <c r="AD31" i="2"/>
  <c r="AE31" i="2"/>
  <c r="AF31" i="2"/>
  <c r="AG31" i="2"/>
  <c r="AI31" i="2"/>
  <c r="AM31" i="2"/>
  <c r="AN31" i="2"/>
  <c r="AO31" i="2"/>
  <c r="AP31" i="2"/>
  <c r="X32" i="2"/>
  <c r="Y32" i="2"/>
  <c r="Z32" i="2"/>
  <c r="AA32" i="2"/>
  <c r="AB32" i="2"/>
  <c r="AC32" i="2"/>
  <c r="AF32" i="2"/>
  <c r="AG32" i="2"/>
  <c r="AI32" i="2"/>
  <c r="AM32" i="2"/>
  <c r="AN32" i="2"/>
  <c r="AO32" i="2"/>
  <c r="AP32" i="2"/>
  <c r="X33" i="2"/>
  <c r="Y33" i="2"/>
  <c r="Z33" i="2"/>
  <c r="AA33" i="2"/>
  <c r="AB33" i="2"/>
  <c r="AC33" i="2"/>
  <c r="AF33" i="2"/>
  <c r="AI33" i="2"/>
  <c r="AM33" i="2"/>
  <c r="AN33" i="2"/>
  <c r="AP33" i="2"/>
  <c r="X34" i="2"/>
  <c r="Y34" i="2"/>
  <c r="Z34" i="2"/>
  <c r="AA34" i="2"/>
  <c r="AB34" i="2"/>
  <c r="AC34" i="2"/>
  <c r="AF34" i="2"/>
  <c r="AM34" i="2"/>
  <c r="AN34" i="2"/>
  <c r="AP34" i="2"/>
  <c r="X35" i="2"/>
  <c r="Y35" i="2"/>
  <c r="Z35" i="2"/>
  <c r="AA35" i="2"/>
  <c r="AB35" i="2"/>
  <c r="AC35" i="2"/>
  <c r="AM35" i="2"/>
  <c r="AN35" i="2"/>
  <c r="AP35" i="2"/>
  <c r="X36" i="2"/>
  <c r="Y36" i="2"/>
  <c r="Z36" i="2"/>
  <c r="AA36" i="2"/>
  <c r="AB36" i="2"/>
  <c r="AC36" i="2"/>
  <c r="AM36" i="2"/>
  <c r="AN36" i="2"/>
  <c r="AP36" i="2"/>
  <c r="X37" i="2"/>
  <c r="Y37" i="2"/>
  <c r="Z37" i="2"/>
  <c r="AA37" i="2"/>
  <c r="AB37" i="2"/>
  <c r="AC37" i="2"/>
  <c r="AM37" i="2"/>
  <c r="AN37" i="2"/>
  <c r="AP37" i="2"/>
  <c r="X38" i="2"/>
  <c r="Y38" i="2"/>
  <c r="Z38" i="2"/>
  <c r="AA38" i="2"/>
  <c r="AB38" i="2"/>
  <c r="AC38" i="2"/>
  <c r="AM38" i="2"/>
  <c r="AN38" i="2"/>
  <c r="AP38" i="2"/>
  <c r="X39" i="2"/>
  <c r="Y39" i="2"/>
  <c r="Z39" i="2"/>
  <c r="AA39" i="2"/>
  <c r="AB39" i="2"/>
  <c r="AC39" i="2"/>
  <c r="AM39" i="2"/>
  <c r="AN39" i="2"/>
  <c r="AP39" i="2"/>
  <c r="X40" i="2"/>
  <c r="Y40" i="2"/>
  <c r="Z40" i="2"/>
  <c r="AA40" i="2"/>
  <c r="AB40" i="2"/>
  <c r="AC40" i="2"/>
  <c r="AM40" i="2"/>
  <c r="AN40" i="2"/>
  <c r="X41" i="2"/>
  <c r="Y41" i="2"/>
  <c r="Z41" i="2"/>
  <c r="AA41" i="2"/>
  <c r="AB41" i="2"/>
  <c r="AC41" i="2"/>
  <c r="AM41" i="2"/>
  <c r="AN41" i="2"/>
  <c r="X42" i="2"/>
  <c r="Y42" i="2"/>
  <c r="Z42" i="2"/>
  <c r="AA42" i="2"/>
  <c r="AB42" i="2"/>
  <c r="AM42" i="2"/>
  <c r="AN42" i="2"/>
  <c r="X43" i="2"/>
  <c r="Y43" i="2"/>
  <c r="Z43" i="2"/>
  <c r="AA43" i="2"/>
  <c r="AB43" i="2"/>
  <c r="AM43" i="2"/>
  <c r="AN43" i="2"/>
  <c r="X44" i="2"/>
  <c r="Y44" i="2"/>
  <c r="Z44" i="2"/>
  <c r="AA44" i="2"/>
  <c r="AB44" i="2"/>
  <c r="AM44" i="2"/>
  <c r="AN44" i="2"/>
  <c r="X45" i="2"/>
  <c r="Y45" i="2"/>
  <c r="Z45" i="2"/>
  <c r="AA45" i="2"/>
  <c r="AB45" i="2"/>
  <c r="AN45" i="2"/>
  <c r="X46" i="2"/>
  <c r="Y46" i="2"/>
  <c r="Z46" i="2"/>
  <c r="AA46" i="2"/>
  <c r="AB46" i="2"/>
  <c r="AN46" i="2"/>
  <c r="X47" i="2"/>
  <c r="Y47" i="2"/>
  <c r="Z47" i="2"/>
  <c r="AA47" i="2"/>
  <c r="X48" i="2"/>
  <c r="Y48" i="2"/>
  <c r="AA48" i="2"/>
  <c r="X49" i="2"/>
  <c r="Y49" i="2"/>
  <c r="AA49" i="2"/>
  <c r="X50" i="2"/>
  <c r="Y50" i="2"/>
  <c r="AA50" i="2"/>
  <c r="X51" i="2"/>
  <c r="Y51" i="2"/>
  <c r="AA51" i="2"/>
  <c r="X52" i="2"/>
  <c r="Y52" i="2"/>
  <c r="X53" i="2"/>
  <c r="Y53" i="2"/>
  <c r="X54" i="2"/>
  <c r="Y54" i="2"/>
  <c r="X55" i="2"/>
  <c r="Y55" i="2"/>
  <c r="X56" i="2"/>
  <c r="Y56" i="2"/>
  <c r="X57" i="2"/>
  <c r="Y57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4" i="2"/>
  <c r="AS8" i="2" s="1"/>
  <c r="AS11" i="2"/>
  <c r="AS13" i="2" s="1"/>
  <c r="BK8" i="2" l="1"/>
  <c r="BI8" i="2"/>
  <c r="BG8" i="2"/>
  <c r="BE8" i="2"/>
  <c r="BC8" i="2"/>
  <c r="BA8" i="2"/>
  <c r="AY8" i="2"/>
  <c r="AW8" i="2"/>
  <c r="AU8" i="2"/>
  <c r="T8" i="5"/>
  <c r="X8" i="5"/>
  <c r="X8" i="6"/>
  <c r="BL8" i="2"/>
  <c r="BJ8" i="2"/>
  <c r="BH8" i="2"/>
  <c r="BF8" i="2"/>
  <c r="BD8" i="2"/>
  <c r="BB8" i="2"/>
  <c r="AZ8" i="2"/>
  <c r="AX8" i="2"/>
  <c r="AV8" i="2"/>
  <c r="AT8" i="2"/>
  <c r="BM8" i="2" s="1"/>
  <c r="BQ8" i="2" s="1"/>
  <c r="BK8" i="3"/>
  <c r="BF8" i="4"/>
  <c r="AA11" i="5"/>
  <c r="Z11" i="5"/>
  <c r="AD11" i="5" s="1"/>
  <c r="AB11" i="5"/>
  <c r="AC11" i="5" s="1"/>
  <c r="Y8" i="5"/>
  <c r="W8" i="5"/>
  <c r="U8" i="6"/>
  <c r="Y8" i="6"/>
  <c r="W8" i="6"/>
  <c r="AA11" i="6"/>
  <c r="AB11" i="6"/>
  <c r="AC11" i="6" s="1"/>
  <c r="Z11" i="6"/>
  <c r="AD11" i="6" s="1"/>
  <c r="S8" i="6"/>
  <c r="T8" i="6"/>
  <c r="V8" i="6"/>
  <c r="V8" i="5"/>
  <c r="S8" i="5"/>
  <c r="U8" i="5"/>
  <c r="BH8" i="4"/>
  <c r="BC8" i="4"/>
  <c r="BK8" i="4"/>
  <c r="BG8" i="4"/>
  <c r="BB8" i="4"/>
  <c r="AX8" i="4"/>
  <c r="AT8" i="4"/>
  <c r="BL8" i="4"/>
  <c r="AU8" i="4"/>
  <c r="AS8" i="4"/>
  <c r="BJ8" i="4"/>
  <c r="BE8" i="4"/>
  <c r="BA8" i="4"/>
  <c r="AW8" i="4"/>
  <c r="AY8" i="4"/>
  <c r="BI8" i="4"/>
  <c r="BD8" i="4"/>
  <c r="AZ8" i="4"/>
  <c r="AV8" i="4"/>
  <c r="BJ8" i="3"/>
  <c r="BI8" i="3"/>
  <c r="BL8" i="3"/>
  <c r="BJ5" i="2"/>
  <c r="BJ6" i="2"/>
  <c r="BJ7" i="2" s="1"/>
  <c r="AX5" i="2"/>
  <c r="AX6" i="2"/>
  <c r="AS4" i="2"/>
  <c r="AS5" i="2"/>
  <c r="AS6" i="2"/>
  <c r="AS9" i="2"/>
  <c r="BK6" i="2"/>
  <c r="BK5" i="2"/>
  <c r="BG5" i="2"/>
  <c r="BG6" i="2"/>
  <c r="BC6" i="2"/>
  <c r="BC5" i="2"/>
  <c r="BC7" i="2" s="1"/>
  <c r="AY6" i="2"/>
  <c r="AY5" i="2"/>
  <c r="AU5" i="2"/>
  <c r="AU6" i="2"/>
  <c r="AU7" i="2" s="1"/>
  <c r="BF5" i="2"/>
  <c r="BF6" i="2"/>
  <c r="AT5" i="2"/>
  <c r="AT6" i="2"/>
  <c r="AT7" i="2" s="1"/>
  <c r="BI5" i="2"/>
  <c r="BI6" i="2"/>
  <c r="BE5" i="2"/>
  <c r="BE6" i="2"/>
  <c r="BE7" i="2" s="1"/>
  <c r="BA5" i="2"/>
  <c r="BA6" i="2"/>
  <c r="AW5" i="2"/>
  <c r="AW6" i="2"/>
  <c r="AW7" i="2" s="1"/>
  <c r="BB5" i="2"/>
  <c r="BB6" i="2"/>
  <c r="BL6" i="2"/>
  <c r="BL5" i="2"/>
  <c r="BH6" i="2"/>
  <c r="BH5" i="2"/>
  <c r="BD5" i="2"/>
  <c r="BD6" i="2"/>
  <c r="AZ5" i="2"/>
  <c r="AZ6" i="2"/>
  <c r="AV6" i="2"/>
  <c r="AV5" i="2"/>
  <c r="X4" i="5"/>
  <c r="X13" i="5" s="1"/>
  <c r="Y4" i="6"/>
  <c r="Y13" i="6" s="1"/>
  <c r="S9" i="6"/>
  <c r="X9" i="6"/>
  <c r="W9" i="6"/>
  <c r="V6" i="6"/>
  <c r="V10" i="6"/>
  <c r="V12" i="6" s="1"/>
  <c r="U6" i="6"/>
  <c r="AL67" i="6"/>
  <c r="T5" i="6"/>
  <c r="T9" i="6"/>
  <c r="S4" i="6"/>
  <c r="AH66" i="6"/>
  <c r="AH65" i="5"/>
  <c r="W6" i="5"/>
  <c r="S9" i="5"/>
  <c r="AK65" i="5"/>
  <c r="S10" i="5"/>
  <c r="V5" i="5"/>
  <c r="U5" i="5"/>
  <c r="AL64" i="5"/>
  <c r="X10" i="5"/>
  <c r="X12" i="5" s="1"/>
  <c r="T10" i="5"/>
  <c r="T12" i="5" s="1"/>
  <c r="X9" i="5"/>
  <c r="AI65" i="5"/>
  <c r="V4" i="5"/>
  <c r="V13" i="5" s="1"/>
  <c r="T4" i="5"/>
  <c r="T13" i="5" s="1"/>
  <c r="T5" i="5"/>
  <c r="X6" i="5"/>
  <c r="Y9" i="5"/>
  <c r="AJ65" i="5"/>
  <c r="CL68" i="4"/>
  <c r="CD68" i="4"/>
  <c r="CK67" i="4"/>
  <c r="CJ68" i="4"/>
  <c r="CC67" i="4"/>
  <c r="CH77" i="4"/>
  <c r="CH51" i="4" s="1"/>
  <c r="CG70" i="4"/>
  <c r="CB67" i="4"/>
  <c r="CI73" i="4"/>
  <c r="BY70" i="4"/>
  <c r="CM72" i="4"/>
  <c r="BW72" i="4"/>
  <c r="CN70" i="4"/>
  <c r="BU67" i="4"/>
  <c r="BZ77" i="4"/>
  <c r="BZ51" i="4" s="1"/>
  <c r="CE69" i="4"/>
  <c r="CF68" i="4"/>
  <c r="BV68" i="4"/>
  <c r="BX68" i="4"/>
  <c r="CA68" i="4"/>
  <c r="BG5" i="3"/>
  <c r="AW9" i="3"/>
  <c r="BK5" i="3"/>
  <c r="BC5" i="3"/>
  <c r="AU5" i="3"/>
  <c r="BE6" i="3"/>
  <c r="AW6" i="3"/>
  <c r="AS9" i="3"/>
  <c r="AY5" i="3"/>
  <c r="BI9" i="3"/>
  <c r="BA5" i="3"/>
  <c r="BK9" i="3"/>
  <c r="BF10" i="3"/>
  <c r="BF12" i="3" s="1"/>
  <c r="AX10" i="3"/>
  <c r="AX12" i="3" s="1"/>
  <c r="BJ4" i="3"/>
  <c r="BJ13" i="3" s="1"/>
  <c r="BB4" i="3"/>
  <c r="BB13" i="3" s="1"/>
  <c r="AT4" i="3"/>
  <c r="AT13" i="3" s="1"/>
  <c r="BD10" i="3"/>
  <c r="BD12" i="3" s="1"/>
  <c r="AV4" i="3"/>
  <c r="AV13" i="3" s="1"/>
  <c r="BL6" i="3"/>
  <c r="BC4" i="3"/>
  <c r="BC13" i="3" s="1"/>
  <c r="BE5" i="3"/>
  <c r="AW5" i="3"/>
  <c r="BG9" i="3"/>
  <c r="AY9" i="3"/>
  <c r="BI5" i="3"/>
  <c r="BH10" i="3"/>
  <c r="BH12" i="3" s="1"/>
  <c r="AZ10" i="3"/>
  <c r="AZ12" i="3" s="1"/>
  <c r="BJ9" i="3"/>
  <c r="BB9" i="3"/>
  <c r="AT9" i="3"/>
  <c r="BL4" i="3"/>
  <c r="BL13" i="3" s="1"/>
  <c r="AS6" i="3"/>
  <c r="BI10" i="3"/>
  <c r="BI12" i="3" s="1"/>
  <c r="BA10" i="3"/>
  <c r="BA12" i="3" s="1"/>
  <c r="BL9" i="3"/>
  <c r="BK4" i="3"/>
  <c r="BK13" i="3" s="1"/>
  <c r="AU4" i="3"/>
  <c r="AU13" i="3" s="1"/>
  <c r="BE9" i="3"/>
  <c r="BH5" i="3"/>
  <c r="AZ5" i="3"/>
  <c r="BG10" i="3"/>
  <c r="BG12" i="3" s="1"/>
  <c r="AY10" i="3"/>
  <c r="AY12" i="3" s="1"/>
  <c r="AS5" i="3"/>
  <c r="BC9" i="3"/>
  <c r="AU9" i="3"/>
  <c r="BF6" i="3"/>
  <c r="AX6" i="3"/>
  <c r="CK51" i="3"/>
  <c r="BU52" i="3"/>
  <c r="BU32" i="3"/>
  <c r="BU36" i="3"/>
  <c r="BU31" i="3"/>
  <c r="BU37" i="3"/>
  <c r="BU33" i="3"/>
  <c r="BU35" i="3"/>
  <c r="BU39" i="3"/>
  <c r="BU38" i="3"/>
  <c r="BU42" i="3"/>
  <c r="BU30" i="3"/>
  <c r="BU40" i="3"/>
  <c r="BU41" i="3"/>
  <c r="BU34" i="3"/>
  <c r="BU43" i="3"/>
  <c r="BU44" i="3"/>
  <c r="BU45" i="3"/>
  <c r="BU46" i="3"/>
  <c r="BU47" i="3"/>
  <c r="BU48" i="3"/>
  <c r="BU49" i="3"/>
  <c r="BU50" i="3"/>
  <c r="CC52" i="3"/>
  <c r="CC39" i="3"/>
  <c r="CC38" i="3"/>
  <c r="CC34" i="3"/>
  <c r="CC32" i="3"/>
  <c r="CC35" i="3"/>
  <c r="CC30" i="3"/>
  <c r="CC36" i="3"/>
  <c r="CC41" i="3"/>
  <c r="CC37" i="3"/>
  <c r="CC31" i="3"/>
  <c r="CC40" i="3"/>
  <c r="CC33" i="3"/>
  <c r="CC42" i="3"/>
  <c r="CC43" i="3"/>
  <c r="CC44" i="3"/>
  <c r="CC45" i="3"/>
  <c r="CC46" i="3"/>
  <c r="CC47" i="3"/>
  <c r="CC48" i="3"/>
  <c r="CC49" i="3"/>
  <c r="CC50" i="3"/>
  <c r="CG51" i="3"/>
  <c r="BA9" i="3"/>
  <c r="BD6" i="3"/>
  <c r="AV6" i="3"/>
  <c r="V6" i="5"/>
  <c r="S5" i="6"/>
  <c r="X10" i="6"/>
  <c r="X12" i="6" s="1"/>
  <c r="V9" i="6"/>
  <c r="T6" i="6"/>
  <c r="X4" i="6"/>
  <c r="X13" i="6" s="1"/>
  <c r="AS10" i="3"/>
  <c r="BE10" i="3"/>
  <c r="BE12" i="3" s="1"/>
  <c r="AW10" i="3"/>
  <c r="AW12" i="3" s="1"/>
  <c r="BH9" i="3"/>
  <c r="AZ9" i="3"/>
  <c r="BK6" i="3"/>
  <c r="BK7" i="3" s="1"/>
  <c r="BC6" i="3"/>
  <c r="BC7" i="3" s="1"/>
  <c r="AU6" i="3"/>
  <c r="AU7" i="3" s="1"/>
  <c r="BF5" i="3"/>
  <c r="AX5" i="3"/>
  <c r="BI4" i="3"/>
  <c r="BI13" i="3" s="1"/>
  <c r="BA4" i="3"/>
  <c r="BA13" i="3" s="1"/>
  <c r="Y10" i="5"/>
  <c r="Y12" i="5" s="1"/>
  <c r="W9" i="5"/>
  <c r="U6" i="5"/>
  <c r="U7" i="5" s="1"/>
  <c r="Y4" i="5"/>
  <c r="Y13" i="5" s="1"/>
  <c r="S6" i="6"/>
  <c r="W10" i="6"/>
  <c r="W12" i="6" s="1"/>
  <c r="U9" i="6"/>
  <c r="Y5" i="6"/>
  <c r="W4" i="6"/>
  <c r="W13" i="6" s="1"/>
  <c r="BB6" i="3"/>
  <c r="S4" i="5"/>
  <c r="T6" i="5"/>
  <c r="T7" i="5" s="1"/>
  <c r="BK10" i="3"/>
  <c r="BK12" i="3" s="1"/>
  <c r="BC10" i="3"/>
  <c r="BC12" i="3" s="1"/>
  <c r="AU10" i="3"/>
  <c r="AU12" i="3" s="1"/>
  <c r="BF9" i="3"/>
  <c r="AX9" i="3"/>
  <c r="BI6" i="3"/>
  <c r="BA6" i="3"/>
  <c r="BA7" i="3" s="1"/>
  <c r="BL5" i="3"/>
  <c r="BD5" i="3"/>
  <c r="AV5" i="3"/>
  <c r="BG4" i="3"/>
  <c r="BG13" i="3" s="1"/>
  <c r="AY4" i="3"/>
  <c r="AY13" i="3" s="1"/>
  <c r="S5" i="5"/>
  <c r="W10" i="5"/>
  <c r="W12" i="5" s="1"/>
  <c r="U9" i="5"/>
  <c r="Y5" i="5"/>
  <c r="W4" i="5"/>
  <c r="W13" i="5" s="1"/>
  <c r="S10" i="6"/>
  <c r="U10" i="6"/>
  <c r="U12" i="6" s="1"/>
  <c r="Y6" i="6"/>
  <c r="Y7" i="6" s="1"/>
  <c r="W5" i="6"/>
  <c r="U4" i="6"/>
  <c r="U13" i="6" s="1"/>
  <c r="AV10" i="3"/>
  <c r="AV12" i="3" s="1"/>
  <c r="BJ6" i="3"/>
  <c r="AT6" i="3"/>
  <c r="AZ4" i="3"/>
  <c r="AZ13" i="3" s="1"/>
  <c r="V9" i="5"/>
  <c r="V4" i="6"/>
  <c r="V13" i="6" s="1"/>
  <c r="BJ10" i="3"/>
  <c r="BJ12" i="3" s="1"/>
  <c r="BB10" i="3"/>
  <c r="BB12" i="3" s="1"/>
  <c r="AT10" i="3"/>
  <c r="AT12" i="3" s="1"/>
  <c r="BH6" i="3"/>
  <c r="BH7" i="3" s="1"/>
  <c r="AZ6" i="3"/>
  <c r="AZ7" i="3" s="1"/>
  <c r="BF4" i="3"/>
  <c r="BF13" i="3" s="1"/>
  <c r="AX4" i="3"/>
  <c r="AX13" i="3" s="1"/>
  <c r="S6" i="5"/>
  <c r="V10" i="5"/>
  <c r="V12" i="5" s="1"/>
  <c r="T9" i="5"/>
  <c r="X5" i="5"/>
  <c r="T10" i="6"/>
  <c r="T12" i="6" s="1"/>
  <c r="X6" i="6"/>
  <c r="V5" i="6"/>
  <c r="T4" i="6"/>
  <c r="T13" i="6" s="1"/>
  <c r="BL10" i="3"/>
  <c r="BL12" i="3" s="1"/>
  <c r="X5" i="6"/>
  <c r="AS4" i="3"/>
  <c r="BD9" i="3"/>
  <c r="AV9" i="3"/>
  <c r="BG6" i="3"/>
  <c r="BG7" i="3" s="1"/>
  <c r="AY6" i="3"/>
  <c r="AY7" i="3" s="1"/>
  <c r="BJ5" i="3"/>
  <c r="BB5" i="3"/>
  <c r="AT5" i="3"/>
  <c r="BE4" i="3"/>
  <c r="BE13" i="3" s="1"/>
  <c r="AW4" i="3"/>
  <c r="AW13" i="3" s="1"/>
  <c r="U10" i="5"/>
  <c r="U12" i="5" s="1"/>
  <c r="Y6" i="5"/>
  <c r="Y7" i="5" s="1"/>
  <c r="W5" i="5"/>
  <c r="U4" i="5"/>
  <c r="U13" i="5" s="1"/>
  <c r="Y9" i="6"/>
  <c r="W6" i="6"/>
  <c r="W7" i="6" s="1"/>
  <c r="U5" i="6"/>
  <c r="BH4" i="3"/>
  <c r="BH13" i="3" s="1"/>
  <c r="BD4" i="3"/>
  <c r="BD13" i="3" s="1"/>
  <c r="Y10" i="6"/>
  <c r="Y12" i="6" s="1"/>
  <c r="BW61" i="2"/>
  <c r="BY61" i="2"/>
  <c r="CA61" i="2"/>
  <c r="CE61" i="2"/>
  <c r="CG61" i="2"/>
  <c r="CK61" i="2"/>
  <c r="CM61" i="2"/>
  <c r="BV62" i="2"/>
  <c r="BZ62" i="2"/>
  <c r="CH62" i="2"/>
  <c r="CL62" i="2"/>
  <c r="BX62" i="2"/>
  <c r="CB62" i="2"/>
  <c r="CF62" i="2"/>
  <c r="CJ62" i="2"/>
  <c r="CN62" i="2"/>
  <c r="CC61" i="2"/>
  <c r="CI61" i="2"/>
  <c r="CD62" i="2"/>
  <c r="AT4" i="2"/>
  <c r="AS10" i="4"/>
  <c r="BL5" i="4"/>
  <c r="BJ5" i="4"/>
  <c r="BH5" i="4"/>
  <c r="BF5" i="4"/>
  <c r="BD5" i="4"/>
  <c r="BB5" i="4"/>
  <c r="AZ5" i="4"/>
  <c r="AX5" i="4"/>
  <c r="AV5" i="4"/>
  <c r="AT5" i="4"/>
  <c r="BK4" i="4"/>
  <c r="BK13" i="4" s="1"/>
  <c r="BI4" i="4"/>
  <c r="BI13" i="4" s="1"/>
  <c r="BG4" i="4"/>
  <c r="BG13" i="4" s="1"/>
  <c r="BE4" i="4"/>
  <c r="BE13" i="4" s="1"/>
  <c r="BC4" i="4"/>
  <c r="BC13" i="4" s="1"/>
  <c r="BA4" i="4"/>
  <c r="BA13" i="4" s="1"/>
  <c r="AY4" i="4"/>
  <c r="AY13" i="4" s="1"/>
  <c r="AW4" i="4"/>
  <c r="AW13" i="4" s="1"/>
  <c r="AU4" i="4"/>
  <c r="AU13" i="4" s="1"/>
  <c r="AS12" i="4"/>
  <c r="AS5" i="4"/>
  <c r="AS9" i="4"/>
  <c r="BL10" i="4"/>
  <c r="BL12" i="4" s="1"/>
  <c r="BJ10" i="4"/>
  <c r="BJ12" i="4" s="1"/>
  <c r="BH10" i="4"/>
  <c r="BH12" i="4" s="1"/>
  <c r="BF10" i="4"/>
  <c r="BF12" i="4" s="1"/>
  <c r="BD10" i="4"/>
  <c r="BD12" i="4" s="1"/>
  <c r="BB10" i="4"/>
  <c r="BB12" i="4" s="1"/>
  <c r="AZ10" i="4"/>
  <c r="AZ12" i="4" s="1"/>
  <c r="AX10" i="4"/>
  <c r="AX12" i="4" s="1"/>
  <c r="AV10" i="4"/>
  <c r="AV12" i="4" s="1"/>
  <c r="AT10" i="4"/>
  <c r="AT12" i="4" s="1"/>
  <c r="BK9" i="4"/>
  <c r="BI9" i="4"/>
  <c r="BG9" i="4"/>
  <c r="BE9" i="4"/>
  <c r="BC9" i="4"/>
  <c r="BA9" i="4"/>
  <c r="AY9" i="4"/>
  <c r="AW9" i="4"/>
  <c r="AU9" i="4"/>
  <c r="BL6" i="4"/>
  <c r="BJ6" i="4"/>
  <c r="BJ7" i="4" s="1"/>
  <c r="BH6" i="4"/>
  <c r="BF6" i="4"/>
  <c r="BF7" i="4" s="1"/>
  <c r="BD6" i="4"/>
  <c r="BD7" i="4" s="1"/>
  <c r="BB6" i="4"/>
  <c r="BB7" i="4" s="1"/>
  <c r="AZ6" i="4"/>
  <c r="AX6" i="4"/>
  <c r="AX7" i="4" s="1"/>
  <c r="AV6" i="4"/>
  <c r="AV7" i="4" s="1"/>
  <c r="AT6" i="4"/>
  <c r="AT7" i="4" s="1"/>
  <c r="BK5" i="4"/>
  <c r="BI5" i="4"/>
  <c r="BG5" i="4"/>
  <c r="BE5" i="4"/>
  <c r="BC5" i="4"/>
  <c r="BA5" i="4"/>
  <c r="AY5" i="4"/>
  <c r="AW5" i="4"/>
  <c r="AU5" i="4"/>
  <c r="BL4" i="4"/>
  <c r="BL13" i="4" s="1"/>
  <c r="BJ4" i="4"/>
  <c r="BJ13" i="4" s="1"/>
  <c r="BH4" i="4"/>
  <c r="BH13" i="4" s="1"/>
  <c r="BF4" i="4"/>
  <c r="BF13" i="4" s="1"/>
  <c r="BD4" i="4"/>
  <c r="BD13" i="4" s="1"/>
  <c r="BB4" i="4"/>
  <c r="BB13" i="4" s="1"/>
  <c r="AZ4" i="4"/>
  <c r="AZ13" i="4" s="1"/>
  <c r="AX4" i="4"/>
  <c r="AX13" i="4" s="1"/>
  <c r="AV4" i="4"/>
  <c r="AV13" i="4" s="1"/>
  <c r="AT4" i="4"/>
  <c r="AT13" i="4" s="1"/>
  <c r="AS4" i="4"/>
  <c r="AS6" i="4"/>
  <c r="BK10" i="4"/>
  <c r="BK12" i="4" s="1"/>
  <c r="BI10" i="4"/>
  <c r="BI12" i="4" s="1"/>
  <c r="BG10" i="4"/>
  <c r="BG12" i="4" s="1"/>
  <c r="BE10" i="4"/>
  <c r="BE12" i="4" s="1"/>
  <c r="BC10" i="4"/>
  <c r="BC12" i="4" s="1"/>
  <c r="BA10" i="4"/>
  <c r="BA12" i="4" s="1"/>
  <c r="AY10" i="4"/>
  <c r="AY12" i="4" s="1"/>
  <c r="AW10" i="4"/>
  <c r="AW12" i="4" s="1"/>
  <c r="AU10" i="4"/>
  <c r="AU12" i="4" s="1"/>
  <c r="BL9" i="4"/>
  <c r="BJ9" i="4"/>
  <c r="BH9" i="4"/>
  <c r="BF9" i="4"/>
  <c r="BD9" i="4"/>
  <c r="BB9" i="4"/>
  <c r="AZ9" i="4"/>
  <c r="AX9" i="4"/>
  <c r="AV9" i="4"/>
  <c r="AT9" i="4"/>
  <c r="BK6" i="4"/>
  <c r="BK7" i="4" s="1"/>
  <c r="BI6" i="4"/>
  <c r="BI7" i="4" s="1"/>
  <c r="BG6" i="4"/>
  <c r="BG7" i="4" s="1"/>
  <c r="BE6" i="4"/>
  <c r="BE7" i="4" s="1"/>
  <c r="BC6" i="4"/>
  <c r="BC7" i="4" s="1"/>
  <c r="BA6" i="4"/>
  <c r="BA7" i="4" s="1"/>
  <c r="AY6" i="4"/>
  <c r="AY7" i="4" s="1"/>
  <c r="AW6" i="4"/>
  <c r="AW7" i="4" s="1"/>
  <c r="AU6" i="4"/>
  <c r="AU7" i="4" s="1"/>
  <c r="BL4" i="2"/>
  <c r="BJ4" i="2"/>
  <c r="BH4" i="2"/>
  <c r="BF4" i="2"/>
  <c r="BD4" i="2"/>
  <c r="BB4" i="2"/>
  <c r="AZ4" i="2"/>
  <c r="AX4" i="2"/>
  <c r="AV4" i="2"/>
  <c r="BK13" i="2"/>
  <c r="BI13" i="2"/>
  <c r="BG13" i="2"/>
  <c r="BE13" i="2"/>
  <c r="BC13" i="2"/>
  <c r="BA13" i="2"/>
  <c r="AY13" i="2"/>
  <c r="AW13" i="2"/>
  <c r="AU13" i="2"/>
  <c r="BK10" i="2"/>
  <c r="BK12" i="2" s="1"/>
  <c r="BI10" i="2"/>
  <c r="BI12" i="2" s="1"/>
  <c r="BG10" i="2"/>
  <c r="BG12" i="2" s="1"/>
  <c r="BE10" i="2"/>
  <c r="BE12" i="2" s="1"/>
  <c r="BC10" i="2"/>
  <c r="BC12" i="2" s="1"/>
  <c r="BA10" i="2"/>
  <c r="AY10" i="2"/>
  <c r="AY12" i="2" s="1"/>
  <c r="AW10" i="2"/>
  <c r="AW12" i="2" s="1"/>
  <c r="AU10" i="2"/>
  <c r="AU12" i="2" s="1"/>
  <c r="BL9" i="2"/>
  <c r="BJ9" i="2"/>
  <c r="BH9" i="2"/>
  <c r="BF9" i="2"/>
  <c r="BD9" i="2"/>
  <c r="BB9" i="2"/>
  <c r="AZ9" i="2"/>
  <c r="AX9" i="2"/>
  <c r="AV9" i="2"/>
  <c r="AT9" i="2"/>
  <c r="BK4" i="2"/>
  <c r="BI4" i="2"/>
  <c r="BG4" i="2"/>
  <c r="BE4" i="2"/>
  <c r="BC4" i="2"/>
  <c r="BA4" i="2"/>
  <c r="AY4" i="2"/>
  <c r="AW4" i="2"/>
  <c r="AU4" i="2"/>
  <c r="BL13" i="2"/>
  <c r="BJ13" i="2"/>
  <c r="BH13" i="2"/>
  <c r="BF13" i="2"/>
  <c r="BD13" i="2"/>
  <c r="BB13" i="2"/>
  <c r="AZ13" i="2"/>
  <c r="AX13" i="2"/>
  <c r="AV13" i="2"/>
  <c r="BN13" i="2" s="1"/>
  <c r="AT13" i="2"/>
  <c r="BA12" i="2"/>
  <c r="BL10" i="2"/>
  <c r="BL12" i="2" s="1"/>
  <c r="BJ10" i="2"/>
  <c r="BJ12" i="2" s="1"/>
  <c r="BH10" i="2"/>
  <c r="BH12" i="2" s="1"/>
  <c r="BF10" i="2"/>
  <c r="BF12" i="2" s="1"/>
  <c r="BD10" i="2"/>
  <c r="BD12" i="2" s="1"/>
  <c r="BB10" i="2"/>
  <c r="BB12" i="2" s="1"/>
  <c r="AZ10" i="2"/>
  <c r="AZ12" i="2" s="1"/>
  <c r="AX10" i="2"/>
  <c r="AX12" i="2" s="1"/>
  <c r="AV10" i="2"/>
  <c r="AV12" i="2" s="1"/>
  <c r="AT10" i="2"/>
  <c r="AT12" i="2" s="1"/>
  <c r="BK9" i="2"/>
  <c r="BI9" i="2"/>
  <c r="BG9" i="2"/>
  <c r="BE9" i="2"/>
  <c r="BC9" i="2"/>
  <c r="BA9" i="2"/>
  <c r="AY9" i="2"/>
  <c r="AW9" i="2"/>
  <c r="AU9" i="2"/>
  <c r="AS10" i="2"/>
  <c r="BM13" i="2" l="1"/>
  <c r="AS7" i="4"/>
  <c r="BN6" i="4"/>
  <c r="BO6" i="4"/>
  <c r="BM6" i="4"/>
  <c r="BQ6" i="4" s="1"/>
  <c r="BN9" i="4"/>
  <c r="BO9" i="4"/>
  <c r="BM9" i="4"/>
  <c r="BQ9" i="4" s="1"/>
  <c r="BO12" i="4"/>
  <c r="BM12" i="4"/>
  <c r="BQ12" i="4" s="1"/>
  <c r="BN12" i="4"/>
  <c r="BO10" i="4"/>
  <c r="BM10" i="4"/>
  <c r="BQ10" i="4" s="1"/>
  <c r="BN10" i="4"/>
  <c r="BN4" i="3"/>
  <c r="BP4" i="3" s="1"/>
  <c r="BO4" i="3"/>
  <c r="BM4" i="3"/>
  <c r="BQ4" i="3" s="1"/>
  <c r="AA6" i="5"/>
  <c r="Z6" i="5"/>
  <c r="AD6" i="5" s="1"/>
  <c r="AB6" i="5"/>
  <c r="AC6" i="5" s="1"/>
  <c r="S12" i="6"/>
  <c r="AB10" i="6"/>
  <c r="Z10" i="6"/>
  <c r="AD10" i="6" s="1"/>
  <c r="AA10" i="6"/>
  <c r="AB5" i="6"/>
  <c r="Z5" i="6"/>
  <c r="AD5" i="6" s="1"/>
  <c r="AA5" i="6"/>
  <c r="BN6" i="3"/>
  <c r="BO6" i="3"/>
  <c r="BM6" i="3"/>
  <c r="BQ6" i="3" s="1"/>
  <c r="S12" i="5"/>
  <c r="AA10" i="5"/>
  <c r="Z10" i="5"/>
  <c r="AD10" i="5" s="1"/>
  <c r="AB10" i="5"/>
  <c r="AC10" i="5" s="1"/>
  <c r="Z9" i="5"/>
  <c r="AD9" i="5" s="1"/>
  <c r="AB9" i="5"/>
  <c r="AA9" i="5"/>
  <c r="AB4" i="6"/>
  <c r="Z4" i="6"/>
  <c r="AD4" i="6" s="1"/>
  <c r="AA4" i="6"/>
  <c r="V7" i="6"/>
  <c r="BO8" i="4"/>
  <c r="BM8" i="4"/>
  <c r="BQ8" i="4" s="1"/>
  <c r="BN8" i="4"/>
  <c r="BN8" i="2"/>
  <c r="BN4" i="4"/>
  <c r="BO4" i="4"/>
  <c r="BP4" i="4" s="1"/>
  <c r="BM4" i="4"/>
  <c r="BQ4" i="4" s="1"/>
  <c r="BO5" i="4"/>
  <c r="BM5" i="4"/>
  <c r="BQ5" i="4" s="1"/>
  <c r="BN5" i="4"/>
  <c r="BP5" i="4" s="1"/>
  <c r="Z5" i="5"/>
  <c r="AD5" i="5" s="1"/>
  <c r="AB5" i="5"/>
  <c r="AC5" i="5" s="1"/>
  <c r="AA5" i="5"/>
  <c r="AA4" i="5"/>
  <c r="AB4" i="5"/>
  <c r="Z4" i="5"/>
  <c r="AD4" i="5" s="1"/>
  <c r="S7" i="6"/>
  <c r="AA6" i="6"/>
  <c r="AB6" i="6"/>
  <c r="Z6" i="6"/>
  <c r="AD6" i="6" s="1"/>
  <c r="BN10" i="3"/>
  <c r="BO10" i="3"/>
  <c r="BM10" i="3"/>
  <c r="BQ10" i="3" s="1"/>
  <c r="BO5" i="3"/>
  <c r="BM5" i="3"/>
  <c r="BQ5" i="3" s="1"/>
  <c r="BN5" i="3"/>
  <c r="BO9" i="3"/>
  <c r="BM9" i="3"/>
  <c r="BQ9" i="3" s="1"/>
  <c r="BN9" i="3"/>
  <c r="W7" i="5"/>
  <c r="AA9" i="6"/>
  <c r="AB9" i="6"/>
  <c r="AC9" i="6" s="1"/>
  <c r="Z9" i="6"/>
  <c r="AD9" i="6" s="1"/>
  <c r="AZ7" i="2"/>
  <c r="BH7" i="2"/>
  <c r="BB7" i="2"/>
  <c r="BA7" i="2"/>
  <c r="AY7" i="2"/>
  <c r="BN8" i="3"/>
  <c r="BM8" i="3"/>
  <c r="BQ8" i="3" s="1"/>
  <c r="BO8" i="3"/>
  <c r="AA8" i="5"/>
  <c r="Z8" i="5"/>
  <c r="AD8" i="5" s="1"/>
  <c r="AB8" i="5"/>
  <c r="AC8" i="5" s="1"/>
  <c r="AA8" i="6"/>
  <c r="AB8" i="6"/>
  <c r="AC8" i="6" s="1"/>
  <c r="Z8" i="6"/>
  <c r="AD8" i="6" s="1"/>
  <c r="BO8" i="2"/>
  <c r="T7" i="6"/>
  <c r="X7" i="6"/>
  <c r="U7" i="6"/>
  <c r="V7" i="5"/>
  <c r="X7" i="5"/>
  <c r="S7" i="5"/>
  <c r="BL7" i="4"/>
  <c r="AZ7" i="4"/>
  <c r="BH7" i="4"/>
  <c r="BE7" i="3"/>
  <c r="BJ7" i="3"/>
  <c r="BF7" i="3"/>
  <c r="AW7" i="3"/>
  <c r="BI7" i="3"/>
  <c r="BB7" i="3"/>
  <c r="AV7" i="3"/>
  <c r="AS7" i="3"/>
  <c r="AT7" i="3"/>
  <c r="BD7" i="3"/>
  <c r="AX7" i="3"/>
  <c r="BL7" i="3"/>
  <c r="BM10" i="2"/>
  <c r="BQ10" i="2" s="1"/>
  <c r="BN10" i="2"/>
  <c r="BO10" i="2"/>
  <c r="BP10" i="2" s="1"/>
  <c r="BM9" i="2"/>
  <c r="BQ9" i="2" s="1"/>
  <c r="BN9" i="2"/>
  <c r="BO9" i="2"/>
  <c r="BP9" i="2" s="1"/>
  <c r="BO13" i="2"/>
  <c r="BP13" i="2" s="1"/>
  <c r="AS7" i="2"/>
  <c r="BM6" i="2"/>
  <c r="BQ6" i="2"/>
  <c r="BN6" i="2"/>
  <c r="BO6" i="2"/>
  <c r="BP6" i="2" s="1"/>
  <c r="BN5" i="2"/>
  <c r="BM5" i="2"/>
  <c r="BQ5" i="2" s="1"/>
  <c r="BO5" i="2"/>
  <c r="BP5" i="2" s="1"/>
  <c r="BQ13" i="2"/>
  <c r="BD7" i="2"/>
  <c r="BO4" i="2"/>
  <c r="BP4" i="2" s="1"/>
  <c r="BN4" i="2"/>
  <c r="BQ4" i="2"/>
  <c r="BM4" i="2"/>
  <c r="BI7" i="2"/>
  <c r="BF7" i="2"/>
  <c r="BG7" i="2"/>
  <c r="AX7" i="2"/>
  <c r="AV7" i="2"/>
  <c r="BL7" i="2"/>
  <c r="BK7" i="2"/>
  <c r="I16" i="1"/>
  <c r="K16" i="1"/>
  <c r="J16" i="1"/>
  <c r="S13" i="5"/>
  <c r="H16" i="1"/>
  <c r="F16" i="1"/>
  <c r="G16" i="1"/>
  <c r="Q16" i="1"/>
  <c r="L16" i="1"/>
  <c r="N16" i="1"/>
  <c r="M16" i="1"/>
  <c r="I15" i="1"/>
  <c r="J15" i="1"/>
  <c r="H15" i="1"/>
  <c r="G15" i="1"/>
  <c r="F15" i="1"/>
  <c r="K15" i="1"/>
  <c r="N15" i="1"/>
  <c r="M15" i="1"/>
  <c r="L15" i="1"/>
  <c r="I14" i="1"/>
  <c r="J14" i="1"/>
  <c r="K14" i="1"/>
  <c r="F14" i="1"/>
  <c r="H14" i="1"/>
  <c r="G14" i="1"/>
  <c r="I13" i="1"/>
  <c r="J13" i="1"/>
  <c r="H13" i="1"/>
  <c r="F13" i="1"/>
  <c r="G13" i="1"/>
  <c r="O13" i="1"/>
  <c r="Q13" i="1"/>
  <c r="P13" i="1"/>
  <c r="K13" i="1"/>
  <c r="I17" i="1"/>
  <c r="J17" i="1"/>
  <c r="S13" i="6"/>
  <c r="F17" i="1"/>
  <c r="H17" i="1"/>
  <c r="G17" i="1"/>
  <c r="K17" i="1"/>
  <c r="N17" i="1"/>
  <c r="M17" i="1"/>
  <c r="L17" i="1"/>
  <c r="AL68" i="6"/>
  <c r="AH67" i="6"/>
  <c r="AH66" i="5"/>
  <c r="AL65" i="5"/>
  <c r="AI66" i="5"/>
  <c r="AK66" i="5"/>
  <c r="AJ66" i="5"/>
  <c r="CA69" i="4"/>
  <c r="CE70" i="4"/>
  <c r="BW73" i="4"/>
  <c r="CB68" i="4"/>
  <c r="CJ69" i="4"/>
  <c r="BZ52" i="4"/>
  <c r="BZ39" i="4"/>
  <c r="BZ37" i="4"/>
  <c r="BZ35" i="4"/>
  <c r="BZ33" i="4"/>
  <c r="BZ31" i="4"/>
  <c r="BZ36" i="4"/>
  <c r="BZ34" i="4"/>
  <c r="BZ32" i="4"/>
  <c r="BZ40" i="4"/>
  <c r="BZ30" i="4"/>
  <c r="BZ38" i="4"/>
  <c r="BZ41" i="4"/>
  <c r="BZ42" i="4"/>
  <c r="BZ43" i="4"/>
  <c r="BZ44" i="4"/>
  <c r="BZ45" i="4"/>
  <c r="BZ46" i="4"/>
  <c r="BZ47" i="4"/>
  <c r="BZ48" i="4"/>
  <c r="BZ49" i="4"/>
  <c r="BZ50" i="4"/>
  <c r="CM73" i="4"/>
  <c r="CG71" i="4"/>
  <c r="CK68" i="4"/>
  <c r="BX69" i="4"/>
  <c r="BU68" i="4"/>
  <c r="BV69" i="4"/>
  <c r="BY71" i="4"/>
  <c r="CH52" i="4"/>
  <c r="CH39" i="4"/>
  <c r="CH37" i="4"/>
  <c r="CH35" i="4"/>
  <c r="CH33" i="4"/>
  <c r="CH31" i="4"/>
  <c r="CH30" i="4"/>
  <c r="CH40" i="4"/>
  <c r="CH38" i="4"/>
  <c r="CH32" i="4"/>
  <c r="CH36" i="4"/>
  <c r="CH34" i="4"/>
  <c r="CH41" i="4"/>
  <c r="CH42" i="4"/>
  <c r="CH43" i="4"/>
  <c r="CH44" i="4"/>
  <c r="CH45" i="4"/>
  <c r="CH46" i="4"/>
  <c r="CH47" i="4"/>
  <c r="CH48" i="4"/>
  <c r="CH49" i="4"/>
  <c r="CH50" i="4"/>
  <c r="CD69" i="4"/>
  <c r="CF69" i="4"/>
  <c r="CN71" i="4"/>
  <c r="CI74" i="4"/>
  <c r="CC68" i="4"/>
  <c r="CL69" i="4"/>
  <c r="CK52" i="3"/>
  <c r="CK37" i="3"/>
  <c r="CK36" i="3"/>
  <c r="CK30" i="3"/>
  <c r="CK40" i="3"/>
  <c r="CK33" i="3"/>
  <c r="CK38" i="3"/>
  <c r="CK35" i="3"/>
  <c r="CK39" i="3"/>
  <c r="CK34" i="3"/>
  <c r="CK41" i="3"/>
  <c r="CK31" i="3"/>
  <c r="CK32" i="3"/>
  <c r="CK42" i="3"/>
  <c r="CK43" i="3"/>
  <c r="CK44" i="3"/>
  <c r="CK45" i="3"/>
  <c r="CK46" i="3"/>
  <c r="CK47" i="3"/>
  <c r="CK48" i="3"/>
  <c r="CK49" i="3"/>
  <c r="CK50" i="3"/>
  <c r="CG52" i="3"/>
  <c r="CG34" i="3"/>
  <c r="CG33" i="3"/>
  <c r="CG32" i="3"/>
  <c r="CG36" i="3"/>
  <c r="CG35" i="3"/>
  <c r="CG31" i="3"/>
  <c r="CG30" i="3"/>
  <c r="CG37" i="3"/>
  <c r="CG38" i="3"/>
  <c r="CG41" i="3"/>
  <c r="CG39" i="3"/>
  <c r="CG40" i="3"/>
  <c r="CG42" i="3"/>
  <c r="CG43" i="3"/>
  <c r="CG44" i="3"/>
  <c r="CG45" i="3"/>
  <c r="CG46" i="3"/>
  <c r="CG47" i="3"/>
  <c r="CG48" i="3"/>
  <c r="CG49" i="3"/>
  <c r="CG50" i="3"/>
  <c r="AS13" i="3"/>
  <c r="AS12" i="3"/>
  <c r="CJ63" i="2"/>
  <c r="CB63" i="2"/>
  <c r="CD63" i="2"/>
  <c r="CI62" i="2"/>
  <c r="CC62" i="2"/>
  <c r="CN63" i="2"/>
  <c r="CF63" i="2"/>
  <c r="BX63" i="2"/>
  <c r="CL63" i="2"/>
  <c r="CH63" i="2"/>
  <c r="BZ63" i="2"/>
  <c r="BV63" i="2"/>
  <c r="CM62" i="2"/>
  <c r="CK62" i="2"/>
  <c r="CG62" i="2"/>
  <c r="CE62" i="2"/>
  <c r="CA62" i="2"/>
  <c r="BY62" i="2"/>
  <c r="BW62" i="2"/>
  <c r="AS13" i="4"/>
  <c r="AS12" i="2"/>
  <c r="BN13" i="4" l="1"/>
  <c r="BO13" i="4"/>
  <c r="BM13" i="4"/>
  <c r="BQ13" i="4" s="1"/>
  <c r="BN12" i="2"/>
  <c r="BM12" i="2"/>
  <c r="BQ12" i="2" s="1"/>
  <c r="BO12" i="2"/>
  <c r="BP12" i="2" s="1"/>
  <c r="BN13" i="3"/>
  <c r="BP13" i="3" s="1"/>
  <c r="BO13" i="3"/>
  <c r="BM13" i="3"/>
  <c r="BQ13" i="3" s="1"/>
  <c r="BO7" i="3"/>
  <c r="BM7" i="3"/>
  <c r="BQ7" i="3" s="1"/>
  <c r="BN7" i="3"/>
  <c r="BP8" i="3"/>
  <c r="BP9" i="3"/>
  <c r="BP10" i="3"/>
  <c r="AC6" i="6"/>
  <c r="AB7" i="6"/>
  <c r="Z7" i="6"/>
  <c r="AD7" i="6" s="1"/>
  <c r="AA7" i="6"/>
  <c r="AC4" i="5"/>
  <c r="BP8" i="4"/>
  <c r="AC4" i="6"/>
  <c r="AC9" i="5"/>
  <c r="BP6" i="3"/>
  <c r="AC10" i="6"/>
  <c r="BP10" i="4"/>
  <c r="BP9" i="4"/>
  <c r="BP6" i="4"/>
  <c r="BN7" i="4"/>
  <c r="BO7" i="4"/>
  <c r="BM7" i="4"/>
  <c r="BQ7" i="4" s="1"/>
  <c r="BO12" i="3"/>
  <c r="BM12" i="3"/>
  <c r="BQ12" i="3" s="1"/>
  <c r="BN12" i="3"/>
  <c r="O17" i="1"/>
  <c r="AB13" i="6"/>
  <c r="Z13" i="6"/>
  <c r="AD13" i="6" s="1"/>
  <c r="AA13" i="6"/>
  <c r="P16" i="1"/>
  <c r="Z13" i="5"/>
  <c r="AD13" i="5" s="1"/>
  <c r="AB13" i="5"/>
  <c r="AC13" i="5" s="1"/>
  <c r="AA13" i="5"/>
  <c r="AA7" i="5"/>
  <c r="Z7" i="5"/>
  <c r="AD7" i="5" s="1"/>
  <c r="AB7" i="5"/>
  <c r="AC7" i="5" s="1"/>
  <c r="BP5" i="3"/>
  <c r="BP8" i="2"/>
  <c r="AA12" i="5"/>
  <c r="Z12" i="5"/>
  <c r="AD12" i="5" s="1"/>
  <c r="AB12" i="5"/>
  <c r="AC12" i="5" s="1"/>
  <c r="AC5" i="6"/>
  <c r="AB12" i="6"/>
  <c r="Z12" i="6"/>
  <c r="AD12" i="6" s="1"/>
  <c r="AA12" i="6"/>
  <c r="BP12" i="4"/>
  <c r="BO7" i="2"/>
  <c r="BM7" i="2"/>
  <c r="BQ7" i="2" s="1"/>
  <c r="BN7" i="2"/>
  <c r="O16" i="1"/>
  <c r="P15" i="1"/>
  <c r="O15" i="1"/>
  <c r="Q15" i="1"/>
  <c r="M14" i="1"/>
  <c r="N14" i="1"/>
  <c r="L14" i="1"/>
  <c r="Q14" i="1"/>
  <c r="P14" i="1"/>
  <c r="O14" i="1"/>
  <c r="N13" i="1"/>
  <c r="L13" i="1"/>
  <c r="M13" i="1"/>
  <c r="Q17" i="1"/>
  <c r="P17" i="1"/>
  <c r="AH68" i="6"/>
  <c r="AL69" i="6"/>
  <c r="AH67" i="5"/>
  <c r="AJ67" i="5"/>
  <c r="AK67" i="5"/>
  <c r="AI67" i="5"/>
  <c r="AL66" i="5"/>
  <c r="CF70" i="4"/>
  <c r="CD70" i="4"/>
  <c r="BY72" i="4"/>
  <c r="CK69" i="4"/>
  <c r="BW74" i="4"/>
  <c r="CL70" i="4"/>
  <c r="BX70" i="4"/>
  <c r="CI75" i="4"/>
  <c r="BV70" i="4"/>
  <c r="CG72" i="4"/>
  <c r="CE71" i="4"/>
  <c r="CC69" i="4"/>
  <c r="CB69" i="4"/>
  <c r="CN72" i="4"/>
  <c r="BU69" i="4"/>
  <c r="CM74" i="4"/>
  <c r="CJ70" i="4"/>
  <c r="CA70" i="4"/>
  <c r="BW63" i="2"/>
  <c r="BY63" i="2"/>
  <c r="CA63" i="2"/>
  <c r="CE63" i="2"/>
  <c r="CG63" i="2"/>
  <c r="CK63" i="2"/>
  <c r="CM63" i="2"/>
  <c r="BV64" i="2"/>
  <c r="BZ64" i="2"/>
  <c r="CH64" i="2"/>
  <c r="CL64" i="2"/>
  <c r="BX64" i="2"/>
  <c r="CF64" i="2"/>
  <c r="CN64" i="2"/>
  <c r="CC63" i="2"/>
  <c r="CI63" i="2"/>
  <c r="CD64" i="2"/>
  <c r="CB64" i="2"/>
  <c r="CJ64" i="2"/>
  <c r="AC12" i="6" l="1"/>
  <c r="AC13" i="6"/>
  <c r="BP12" i="3"/>
  <c r="BP7" i="4"/>
  <c r="BP7" i="3"/>
  <c r="BP13" i="4"/>
  <c r="AC7" i="6"/>
  <c r="BP7" i="2"/>
  <c r="AL70" i="6"/>
  <c r="AH69" i="6"/>
  <c r="AH68" i="5"/>
  <c r="AI68" i="5"/>
  <c r="AJ68" i="5"/>
  <c r="AL67" i="5"/>
  <c r="AK68" i="5"/>
  <c r="CM75" i="4"/>
  <c r="BU70" i="4"/>
  <c r="CN73" i="4"/>
  <c r="CG73" i="4"/>
  <c r="CL71" i="4"/>
  <c r="CD71" i="4"/>
  <c r="CK70" i="4"/>
  <c r="CC70" i="4"/>
  <c r="CE72" i="4"/>
  <c r="CF71" i="4"/>
  <c r="CI76" i="4"/>
  <c r="BX71" i="4"/>
  <c r="BY73" i="4"/>
  <c r="CA71" i="4"/>
  <c r="CJ71" i="4"/>
  <c r="CB70" i="4"/>
  <c r="BV71" i="4"/>
  <c r="BW75" i="4"/>
  <c r="CJ65" i="2"/>
  <c r="CB65" i="2"/>
  <c r="CD65" i="2"/>
  <c r="CI64" i="2"/>
  <c r="CC64" i="2"/>
  <c r="CN65" i="2"/>
  <c r="CF65" i="2"/>
  <c r="BX65" i="2"/>
  <c r="CL65" i="2"/>
  <c r="CH65" i="2"/>
  <c r="BZ65" i="2"/>
  <c r="BV65" i="2"/>
  <c r="CM64" i="2"/>
  <c r="CK64" i="2"/>
  <c r="CG64" i="2"/>
  <c r="CE64" i="2"/>
  <c r="CA64" i="2"/>
  <c r="BY64" i="2"/>
  <c r="BW64" i="2"/>
  <c r="AH70" i="6" l="1"/>
  <c r="AL71" i="6"/>
  <c r="AH69" i="5"/>
  <c r="AL68" i="5"/>
  <c r="AK69" i="5"/>
  <c r="AJ69" i="5"/>
  <c r="AI69" i="5"/>
  <c r="CB71" i="4"/>
  <c r="CC71" i="4"/>
  <c r="CN74" i="4"/>
  <c r="BW76" i="4"/>
  <c r="CA72" i="4"/>
  <c r="CF72" i="4"/>
  <c r="CD72" i="4"/>
  <c r="BU71" i="4"/>
  <c r="CG74" i="4"/>
  <c r="CI77" i="4"/>
  <c r="CI51" i="4" s="1"/>
  <c r="BX72" i="4"/>
  <c r="CJ72" i="4"/>
  <c r="CK71" i="4"/>
  <c r="BV72" i="4"/>
  <c r="BY74" i="4"/>
  <c r="CE73" i="4"/>
  <c r="CL72" i="4"/>
  <c r="CM76" i="4"/>
  <c r="CB66" i="2"/>
  <c r="CJ66" i="2"/>
  <c r="BW65" i="2"/>
  <c r="BY65" i="2"/>
  <c r="CA65" i="2"/>
  <c r="CE65" i="2"/>
  <c r="CG65" i="2"/>
  <c r="CK65" i="2"/>
  <c r="CM65" i="2"/>
  <c r="BV66" i="2"/>
  <c r="BZ66" i="2"/>
  <c r="CH66" i="2"/>
  <c r="CL66" i="2"/>
  <c r="BX66" i="2"/>
  <c r="CF66" i="2"/>
  <c r="CN66" i="2"/>
  <c r="CC65" i="2"/>
  <c r="CI65" i="2"/>
  <c r="CD66" i="2"/>
  <c r="AL72" i="6" l="1"/>
  <c r="AH71" i="6"/>
  <c r="AH70" i="5"/>
  <c r="AL69" i="5"/>
  <c r="AJ70" i="5"/>
  <c r="AI70" i="5"/>
  <c r="AK70" i="5"/>
  <c r="BY75" i="4"/>
  <c r="CE74" i="4"/>
  <c r="BW77" i="4"/>
  <c r="BW51" i="4" s="1"/>
  <c r="BX73" i="4"/>
  <c r="CM77" i="4"/>
  <c r="CM51" i="4" s="1"/>
  <c r="BV73" i="4"/>
  <c r="CI52" i="4"/>
  <c r="CI31" i="4"/>
  <c r="CI35" i="4"/>
  <c r="CI30" i="4"/>
  <c r="CI33" i="4"/>
  <c r="CI37" i="4"/>
  <c r="CI36" i="4"/>
  <c r="CI32" i="4"/>
  <c r="CI34" i="4"/>
  <c r="CI38" i="4"/>
  <c r="CI39" i="4"/>
  <c r="CI40" i="4"/>
  <c r="CI41" i="4"/>
  <c r="CI42" i="4"/>
  <c r="CI43" i="4"/>
  <c r="CI44" i="4"/>
  <c r="CI45" i="4"/>
  <c r="CI46" i="4"/>
  <c r="CI47" i="4"/>
  <c r="CI48" i="4"/>
  <c r="CI49" i="4"/>
  <c r="CI50" i="4"/>
  <c r="CF73" i="4"/>
  <c r="CC72" i="4"/>
  <c r="CJ73" i="4"/>
  <c r="CD73" i="4"/>
  <c r="CB72" i="4"/>
  <c r="BU72" i="4"/>
  <c r="CN75" i="4"/>
  <c r="CK72" i="4"/>
  <c r="CL73" i="4"/>
  <c r="CG75" i="4"/>
  <c r="CA73" i="4"/>
  <c r="CD67" i="2"/>
  <c r="CI66" i="2"/>
  <c r="CC66" i="2"/>
  <c r="CN67" i="2"/>
  <c r="CF67" i="2"/>
  <c r="BX67" i="2"/>
  <c r="CL67" i="2"/>
  <c r="CH67" i="2"/>
  <c r="BZ67" i="2"/>
  <c r="BV67" i="2"/>
  <c r="CM66" i="2"/>
  <c r="CK66" i="2"/>
  <c r="CG66" i="2"/>
  <c r="CE66" i="2"/>
  <c r="CA66" i="2"/>
  <c r="BY66" i="2"/>
  <c r="BW66" i="2"/>
  <c r="CJ67" i="2"/>
  <c r="CB67" i="2"/>
  <c r="AH72" i="6" l="1"/>
  <c r="AL73" i="6"/>
  <c r="AH71" i="5"/>
  <c r="AI71" i="5"/>
  <c r="AK71" i="5"/>
  <c r="AJ71" i="5"/>
  <c r="AL70" i="5"/>
  <c r="BX74" i="4"/>
  <c r="CJ74" i="4"/>
  <c r="CG76" i="4"/>
  <c r="BW52" i="4"/>
  <c r="BW33" i="4"/>
  <c r="BW30" i="4"/>
  <c r="BW36" i="4"/>
  <c r="BW32" i="4"/>
  <c r="BW34" i="4"/>
  <c r="BW35" i="4"/>
  <c r="BW31" i="4"/>
  <c r="BW37" i="4"/>
  <c r="BW38" i="4"/>
  <c r="BW39" i="4"/>
  <c r="BW40" i="4"/>
  <c r="BW41" i="4"/>
  <c r="BW42" i="4"/>
  <c r="BW43" i="4"/>
  <c r="BW44" i="4"/>
  <c r="BW45" i="4"/>
  <c r="BW46" i="4"/>
  <c r="BW47" i="4"/>
  <c r="BW48" i="4"/>
  <c r="BW49" i="4"/>
  <c r="BW50" i="4"/>
  <c r="BU73" i="4"/>
  <c r="CB73" i="4"/>
  <c r="BV74" i="4"/>
  <c r="CE75" i="4"/>
  <c r="CA74" i="4"/>
  <c r="CC73" i="4"/>
  <c r="CL74" i="4"/>
  <c r="CN76" i="4"/>
  <c r="CF74" i="4"/>
  <c r="CK73" i="4"/>
  <c r="CD74" i="4"/>
  <c r="CM52" i="4"/>
  <c r="CM30" i="4"/>
  <c r="CM31" i="4"/>
  <c r="CM34" i="4"/>
  <c r="CM35" i="4"/>
  <c r="CM36" i="4"/>
  <c r="CM32" i="4"/>
  <c r="CM33" i="4"/>
  <c r="CM37" i="4"/>
  <c r="CM38" i="4"/>
  <c r="CM39" i="4"/>
  <c r="CM40" i="4"/>
  <c r="CM41" i="4"/>
  <c r="CM42" i="4"/>
  <c r="CM43" i="4"/>
  <c r="CM44" i="4"/>
  <c r="CM45" i="4"/>
  <c r="CM46" i="4"/>
  <c r="CM47" i="4"/>
  <c r="CM48" i="4"/>
  <c r="CM49" i="4"/>
  <c r="CM50" i="4"/>
  <c r="BY76" i="4"/>
  <c r="BV51" i="3"/>
  <c r="CN52" i="3"/>
  <c r="CN35" i="3"/>
  <c r="CN30" i="3"/>
  <c r="CN32" i="3"/>
  <c r="CN34" i="3"/>
  <c r="CN33" i="3"/>
  <c r="CN31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J51" i="3"/>
  <c r="CN51" i="3"/>
  <c r="CB68" i="2"/>
  <c r="CJ68" i="2"/>
  <c r="BW67" i="2"/>
  <c r="BY67" i="2"/>
  <c r="CA67" i="2"/>
  <c r="CE67" i="2"/>
  <c r="CG67" i="2"/>
  <c r="CK67" i="2"/>
  <c r="CM67" i="2"/>
  <c r="BV68" i="2"/>
  <c r="BZ68" i="2"/>
  <c r="CH68" i="2"/>
  <c r="CL68" i="2"/>
  <c r="BX68" i="2"/>
  <c r="CF68" i="2"/>
  <c r="CN68" i="2"/>
  <c r="CC67" i="2"/>
  <c r="CI67" i="2"/>
  <c r="CD68" i="2"/>
  <c r="AL74" i="6" l="1"/>
  <c r="AH73" i="6"/>
  <c r="AH72" i="5"/>
  <c r="AJ72" i="5"/>
  <c r="AL71" i="5"/>
  <c r="AK72" i="5"/>
  <c r="AI72" i="5"/>
  <c r="CK74" i="4"/>
  <c r="CF75" i="4"/>
  <c r="CA75" i="4"/>
  <c r="BU74" i="4"/>
  <c r="CG77" i="4"/>
  <c r="CG51" i="4" s="1"/>
  <c r="CC74" i="4"/>
  <c r="CN77" i="4"/>
  <c r="CN51" i="4" s="1"/>
  <c r="CE76" i="4"/>
  <c r="CJ75" i="4"/>
  <c r="CB74" i="4"/>
  <c r="BY77" i="4"/>
  <c r="BY51" i="4" s="1"/>
  <c r="CD75" i="4"/>
  <c r="CL75" i="4"/>
  <c r="BV75" i="4"/>
  <c r="BX75" i="4"/>
  <c r="BV52" i="3"/>
  <c r="BV33" i="3"/>
  <c r="BV31" i="3"/>
  <c r="BV35" i="3"/>
  <c r="BV34" i="3"/>
  <c r="BV30" i="3"/>
  <c r="BV32" i="3"/>
  <c r="BV36" i="3"/>
  <c r="BV37" i="3"/>
  <c r="BV38" i="3"/>
  <c r="BV39" i="3"/>
  <c r="BV40" i="3"/>
  <c r="BV41" i="3"/>
  <c r="BV42" i="3"/>
  <c r="BV43" i="3"/>
  <c r="BV44" i="3"/>
  <c r="BV45" i="3"/>
  <c r="BV46" i="3"/>
  <c r="BV47" i="3"/>
  <c r="BV48" i="3"/>
  <c r="BV49" i="3"/>
  <c r="BV50" i="3"/>
  <c r="BX51" i="3"/>
  <c r="CB51" i="3"/>
  <c r="CH51" i="3"/>
  <c r="BZ51" i="3"/>
  <c r="CJ32" i="3"/>
  <c r="CJ31" i="3"/>
  <c r="CJ30" i="3"/>
  <c r="CJ52" i="3"/>
  <c r="CJ35" i="3"/>
  <c r="CJ34" i="3"/>
  <c r="CJ33" i="3"/>
  <c r="CJ36" i="3"/>
  <c r="CJ37" i="3"/>
  <c r="CJ38" i="3"/>
  <c r="CJ39" i="3"/>
  <c r="CJ40" i="3"/>
  <c r="CJ41" i="3"/>
  <c r="CJ42" i="3"/>
  <c r="CJ43" i="3"/>
  <c r="CJ44" i="3"/>
  <c r="CJ45" i="3"/>
  <c r="CJ46" i="3"/>
  <c r="CJ47" i="3"/>
  <c r="CJ48" i="3"/>
  <c r="CJ49" i="3"/>
  <c r="CJ50" i="3"/>
  <c r="CD69" i="2"/>
  <c r="CI68" i="2"/>
  <c r="CC68" i="2"/>
  <c r="CN69" i="2"/>
  <c r="CF69" i="2"/>
  <c r="BX69" i="2"/>
  <c r="CL69" i="2"/>
  <c r="CH69" i="2"/>
  <c r="BZ69" i="2"/>
  <c r="BV69" i="2"/>
  <c r="CM68" i="2"/>
  <c r="CK68" i="2"/>
  <c r="CG68" i="2"/>
  <c r="CE68" i="2"/>
  <c r="CA68" i="2"/>
  <c r="BY68" i="2"/>
  <c r="BW68" i="2"/>
  <c r="CJ69" i="2"/>
  <c r="CB69" i="2"/>
  <c r="AH74" i="6" l="1"/>
  <c r="AL75" i="6"/>
  <c r="AH73" i="5"/>
  <c r="AI73" i="5"/>
  <c r="AK73" i="5"/>
  <c r="AL72" i="5"/>
  <c r="AJ73" i="5"/>
  <c r="BU75" i="4"/>
  <c r="CD76" i="4"/>
  <c r="CA76" i="4"/>
  <c r="BX76" i="4"/>
  <c r="BV76" i="4"/>
  <c r="CC75" i="4"/>
  <c r="CF76" i="4"/>
  <c r="BY52" i="4"/>
  <c r="BY32" i="4"/>
  <c r="BY30" i="4"/>
  <c r="BY31" i="4"/>
  <c r="BY33" i="4"/>
  <c r="BY34" i="4"/>
  <c r="BY35" i="4"/>
  <c r="BY36" i="4"/>
  <c r="BY37" i="4"/>
  <c r="BY38" i="4"/>
  <c r="BY39" i="4"/>
  <c r="BY40" i="4"/>
  <c r="BY41" i="4"/>
  <c r="BY42" i="4"/>
  <c r="BY43" i="4"/>
  <c r="BY44" i="4"/>
  <c r="BY45" i="4"/>
  <c r="BY46" i="4"/>
  <c r="BY47" i="4"/>
  <c r="BY48" i="4"/>
  <c r="BY49" i="4"/>
  <c r="BY50" i="4"/>
  <c r="CE77" i="4"/>
  <c r="CE51" i="4"/>
  <c r="CN30" i="4"/>
  <c r="CN52" i="4"/>
  <c r="CN31" i="4"/>
  <c r="CN33" i="4"/>
  <c r="CN34" i="4"/>
  <c r="CN32" i="4"/>
  <c r="CN35" i="4"/>
  <c r="CN36" i="4"/>
  <c r="CN37" i="4"/>
  <c r="CN38" i="4"/>
  <c r="CN39" i="4"/>
  <c r="CN40" i="4"/>
  <c r="CN41" i="4"/>
  <c r="CN42" i="4"/>
  <c r="CN43" i="4"/>
  <c r="CN44" i="4"/>
  <c r="CN45" i="4"/>
  <c r="CN46" i="4"/>
  <c r="CN47" i="4"/>
  <c r="CN48" i="4"/>
  <c r="CN49" i="4"/>
  <c r="CN50" i="4"/>
  <c r="CB75" i="4"/>
  <c r="CL76" i="4"/>
  <c r="CJ76" i="4"/>
  <c r="CG32" i="4"/>
  <c r="CG30" i="4"/>
  <c r="CG52" i="4"/>
  <c r="CG33" i="4"/>
  <c r="CG31" i="4"/>
  <c r="CG34" i="4"/>
  <c r="CG35" i="4"/>
  <c r="CG36" i="4"/>
  <c r="CG37" i="4"/>
  <c r="CG38" i="4"/>
  <c r="CG39" i="4"/>
  <c r="CG40" i="4"/>
  <c r="CG41" i="4"/>
  <c r="CG42" i="4"/>
  <c r="CG43" i="4"/>
  <c r="CG44" i="4"/>
  <c r="CG45" i="4"/>
  <c r="CG46" i="4"/>
  <c r="CG47" i="4"/>
  <c r="CG48" i="4"/>
  <c r="CG49" i="4"/>
  <c r="CG50" i="4"/>
  <c r="CK75" i="4"/>
  <c r="CB52" i="3"/>
  <c r="CB32" i="3"/>
  <c r="CB31" i="3"/>
  <c r="CB33" i="3"/>
  <c r="CB30" i="3"/>
  <c r="CB34" i="3"/>
  <c r="CB35" i="3"/>
  <c r="CB36" i="3"/>
  <c r="CB37" i="3"/>
  <c r="CB38" i="3"/>
  <c r="CB39" i="3"/>
  <c r="CB40" i="3"/>
  <c r="CB41" i="3"/>
  <c r="CB42" i="3"/>
  <c r="CB43" i="3"/>
  <c r="CB44" i="3"/>
  <c r="CB45" i="3"/>
  <c r="CB46" i="3"/>
  <c r="CB47" i="3"/>
  <c r="CB48" i="3"/>
  <c r="CB49" i="3"/>
  <c r="CB50" i="3"/>
  <c r="BX52" i="3"/>
  <c r="BX33" i="3"/>
  <c r="BX32" i="3"/>
  <c r="BX31" i="3"/>
  <c r="BX30" i="3"/>
  <c r="BX34" i="3"/>
  <c r="BX35" i="3"/>
  <c r="BX36" i="3"/>
  <c r="BX37" i="3"/>
  <c r="BX38" i="3"/>
  <c r="BX39" i="3"/>
  <c r="BX40" i="3"/>
  <c r="BX41" i="3"/>
  <c r="BX42" i="3"/>
  <c r="BX43" i="3"/>
  <c r="BX44" i="3"/>
  <c r="BX45" i="3"/>
  <c r="BX46" i="3"/>
  <c r="BX47" i="3"/>
  <c r="BX48" i="3"/>
  <c r="BX49" i="3"/>
  <c r="BX50" i="3"/>
  <c r="CF51" i="3"/>
  <c r="CH52" i="3"/>
  <c r="CH33" i="3"/>
  <c r="CH32" i="3"/>
  <c r="CH31" i="3"/>
  <c r="CH30" i="3"/>
  <c r="CH34" i="3"/>
  <c r="CH35" i="3"/>
  <c r="CH36" i="3"/>
  <c r="CH37" i="3"/>
  <c r="CH38" i="3"/>
  <c r="CH39" i="3"/>
  <c r="CH40" i="3"/>
  <c r="CH41" i="3"/>
  <c r="CH42" i="3"/>
  <c r="CH43" i="3"/>
  <c r="CH44" i="3"/>
  <c r="CH45" i="3"/>
  <c r="CH46" i="3"/>
  <c r="CH47" i="3"/>
  <c r="CH48" i="3"/>
  <c r="CH49" i="3"/>
  <c r="CH50" i="3"/>
  <c r="CD52" i="3"/>
  <c r="CD32" i="3"/>
  <c r="CD31" i="3"/>
  <c r="CD30" i="3"/>
  <c r="CD33" i="3"/>
  <c r="CD34" i="3"/>
  <c r="CD35" i="3"/>
  <c r="CD36" i="3"/>
  <c r="CD37" i="3"/>
  <c r="CD38" i="3"/>
  <c r="CD39" i="3"/>
  <c r="CD40" i="3"/>
  <c r="CD41" i="3"/>
  <c r="CD42" i="3"/>
  <c r="CD43" i="3"/>
  <c r="CD44" i="3"/>
  <c r="CD45" i="3"/>
  <c r="CD46" i="3"/>
  <c r="CD47" i="3"/>
  <c r="CD48" i="3"/>
  <c r="CD49" i="3"/>
  <c r="CD50" i="3"/>
  <c r="BZ31" i="3"/>
  <c r="BZ52" i="3"/>
  <c r="BZ30" i="3"/>
  <c r="BZ34" i="3"/>
  <c r="BZ32" i="3"/>
  <c r="BZ33" i="3"/>
  <c r="BZ35" i="3"/>
  <c r="BZ36" i="3"/>
  <c r="BZ37" i="3"/>
  <c r="BZ38" i="3"/>
  <c r="BZ39" i="3"/>
  <c r="BZ40" i="3"/>
  <c r="BZ41" i="3"/>
  <c r="BZ42" i="3"/>
  <c r="BZ43" i="3"/>
  <c r="BZ44" i="3"/>
  <c r="BZ45" i="3"/>
  <c r="BZ46" i="3"/>
  <c r="BZ47" i="3"/>
  <c r="BZ48" i="3"/>
  <c r="BZ49" i="3"/>
  <c r="BZ50" i="3"/>
  <c r="CD51" i="3"/>
  <c r="CB70" i="2"/>
  <c r="CJ70" i="2"/>
  <c r="BW69" i="2"/>
  <c r="BY69" i="2"/>
  <c r="CA69" i="2"/>
  <c r="CE69" i="2"/>
  <c r="CG69" i="2"/>
  <c r="CK69" i="2"/>
  <c r="CM69" i="2"/>
  <c r="BV70" i="2"/>
  <c r="BZ70" i="2"/>
  <c r="CH70" i="2"/>
  <c r="CL70" i="2"/>
  <c r="BX70" i="2"/>
  <c r="CF70" i="2"/>
  <c r="CN70" i="2"/>
  <c r="CC69" i="2"/>
  <c r="CI69" i="2"/>
  <c r="CD70" i="2"/>
  <c r="AL76" i="6" l="1"/>
  <c r="AH75" i="6"/>
  <c r="AH74" i="5"/>
  <c r="AH49" i="5" s="1"/>
  <c r="AL73" i="5"/>
  <c r="AJ74" i="5"/>
  <c r="AJ49" i="5" s="1"/>
  <c r="AK74" i="5"/>
  <c r="AK49" i="5" s="1"/>
  <c r="AI74" i="5"/>
  <c r="AI49" i="5" s="1"/>
  <c r="CL77" i="4"/>
  <c r="CL51" i="4" s="1"/>
  <c r="BX77" i="4"/>
  <c r="BX51" i="4" s="1"/>
  <c r="CB76" i="4"/>
  <c r="CE52" i="4"/>
  <c r="CE32" i="4"/>
  <c r="CE30" i="4"/>
  <c r="CE33" i="4"/>
  <c r="CE31" i="4"/>
  <c r="CE34" i="4"/>
  <c r="CE35" i="4"/>
  <c r="CE36" i="4"/>
  <c r="CE37" i="4"/>
  <c r="CE38" i="4"/>
  <c r="CE39" i="4"/>
  <c r="CE40" i="4"/>
  <c r="CE41" i="4"/>
  <c r="CE42" i="4"/>
  <c r="CE43" i="4"/>
  <c r="CE44" i="4"/>
  <c r="CE45" i="4"/>
  <c r="CE46" i="4"/>
  <c r="CE47" i="4"/>
  <c r="CE48" i="4"/>
  <c r="CE49" i="4"/>
  <c r="CE50" i="4"/>
  <c r="CF77" i="4"/>
  <c r="CF51" i="4"/>
  <c r="CA77" i="4"/>
  <c r="CA51" i="4" s="1"/>
  <c r="CC76" i="4"/>
  <c r="CD77" i="4"/>
  <c r="CD51" i="4" s="1"/>
  <c r="BU76" i="4"/>
  <c r="CK76" i="4"/>
  <c r="CJ77" i="4"/>
  <c r="CJ51" i="4"/>
  <c r="BV77" i="4"/>
  <c r="BV51" i="4" s="1"/>
  <c r="CF52" i="3"/>
  <c r="CF31" i="3"/>
  <c r="CF30" i="3"/>
  <c r="CF32" i="3"/>
  <c r="CF33" i="3"/>
  <c r="CF34" i="3"/>
  <c r="CF35" i="3"/>
  <c r="CF36" i="3"/>
  <c r="CF37" i="3"/>
  <c r="CF38" i="3"/>
  <c r="CF39" i="3"/>
  <c r="CF40" i="3"/>
  <c r="CF41" i="3"/>
  <c r="CF42" i="3"/>
  <c r="CF43" i="3"/>
  <c r="CF44" i="3"/>
  <c r="CF45" i="3"/>
  <c r="CF46" i="3"/>
  <c r="CF47" i="3"/>
  <c r="CF48" i="3"/>
  <c r="CF49" i="3"/>
  <c r="CF50" i="3"/>
  <c r="CD71" i="2"/>
  <c r="CI70" i="2"/>
  <c r="CC70" i="2"/>
  <c r="CN71" i="2"/>
  <c r="CF71" i="2"/>
  <c r="BX71" i="2"/>
  <c r="CL71" i="2"/>
  <c r="CH71" i="2"/>
  <c r="BZ71" i="2"/>
  <c r="BV71" i="2"/>
  <c r="CM70" i="2"/>
  <c r="CK70" i="2"/>
  <c r="CG70" i="2"/>
  <c r="CE70" i="2"/>
  <c r="CA70" i="2"/>
  <c r="BY70" i="2"/>
  <c r="BW70" i="2"/>
  <c r="CJ71" i="2"/>
  <c r="CB71" i="2"/>
  <c r="AH76" i="6" l="1"/>
  <c r="AL77" i="6"/>
  <c r="AL51" i="6" s="1"/>
  <c r="AH50" i="5"/>
  <c r="AH29" i="5"/>
  <c r="AH30" i="5"/>
  <c r="AH31" i="5"/>
  <c r="AH32" i="5"/>
  <c r="AH33" i="5"/>
  <c r="AH34" i="5"/>
  <c r="AH35" i="5"/>
  <c r="AH36" i="5"/>
  <c r="AH37" i="5"/>
  <c r="AH38" i="5"/>
  <c r="AH39" i="5"/>
  <c r="AH40" i="5"/>
  <c r="AH41" i="5"/>
  <c r="AH42" i="5"/>
  <c r="AH43" i="5"/>
  <c r="AH44" i="5"/>
  <c r="AH45" i="5"/>
  <c r="AH46" i="5"/>
  <c r="AH47" i="5"/>
  <c r="AH48" i="5"/>
  <c r="AI50" i="5"/>
  <c r="AI30" i="5"/>
  <c r="AI29" i="5"/>
  <c r="AI31" i="5"/>
  <c r="AI32" i="5"/>
  <c r="AI33" i="5"/>
  <c r="AI34" i="5"/>
  <c r="AI35" i="5"/>
  <c r="AI36" i="5"/>
  <c r="AI37" i="5"/>
  <c r="AI38" i="5"/>
  <c r="AI39" i="5"/>
  <c r="AI40" i="5"/>
  <c r="AI41" i="5"/>
  <c r="AI42" i="5"/>
  <c r="AI43" i="5"/>
  <c r="AI44" i="5"/>
  <c r="AI45" i="5"/>
  <c r="AI46" i="5"/>
  <c r="AI47" i="5"/>
  <c r="AI48" i="5"/>
  <c r="AK50" i="5"/>
  <c r="AK29" i="5"/>
  <c r="AK30" i="5"/>
  <c r="AK31" i="5"/>
  <c r="AK32" i="5"/>
  <c r="AK33" i="5"/>
  <c r="AK34" i="5"/>
  <c r="AK35" i="5"/>
  <c r="AK36" i="5"/>
  <c r="AK37" i="5"/>
  <c r="AK38" i="5"/>
  <c r="AK39" i="5"/>
  <c r="AK40" i="5"/>
  <c r="AK41" i="5"/>
  <c r="AK42" i="5"/>
  <c r="AK43" i="5"/>
  <c r="AK44" i="5"/>
  <c r="AK45" i="5"/>
  <c r="AK46" i="5"/>
  <c r="AK47" i="5"/>
  <c r="AK48" i="5"/>
  <c r="AJ29" i="5"/>
  <c r="AJ50" i="5"/>
  <c r="AJ30" i="5"/>
  <c r="AJ31" i="5"/>
  <c r="AJ32" i="5"/>
  <c r="AJ33" i="5"/>
  <c r="AJ34" i="5"/>
  <c r="AJ35" i="5"/>
  <c r="AJ36" i="5"/>
  <c r="AJ37" i="5"/>
  <c r="AJ38" i="5"/>
  <c r="AJ39" i="5"/>
  <c r="AJ40" i="5"/>
  <c r="AJ41" i="5"/>
  <c r="AJ42" i="5"/>
  <c r="AJ43" i="5"/>
  <c r="AJ44" i="5"/>
  <c r="AJ45" i="5"/>
  <c r="AJ46" i="5"/>
  <c r="AJ47" i="5"/>
  <c r="AJ48" i="5"/>
  <c r="AL74" i="5"/>
  <c r="BU77" i="4"/>
  <c r="CF30" i="4"/>
  <c r="CF52" i="4"/>
  <c r="CF31" i="4"/>
  <c r="CF32" i="4"/>
  <c r="CF33" i="4"/>
  <c r="CF34" i="4"/>
  <c r="CF35" i="4"/>
  <c r="CF36" i="4"/>
  <c r="CF37" i="4"/>
  <c r="CF38" i="4"/>
  <c r="CF39" i="4"/>
  <c r="CF40" i="4"/>
  <c r="CF41" i="4"/>
  <c r="CF42" i="4"/>
  <c r="CF43" i="4"/>
  <c r="CF44" i="4"/>
  <c r="CF45" i="4"/>
  <c r="CF46" i="4"/>
  <c r="CF47" i="4"/>
  <c r="CF48" i="4"/>
  <c r="CF49" i="4"/>
  <c r="CF50" i="4"/>
  <c r="CB77" i="4"/>
  <c r="CB51" i="4" s="1"/>
  <c r="CA52" i="4"/>
  <c r="CA30" i="4"/>
  <c r="CA32" i="4"/>
  <c r="CA31" i="4"/>
  <c r="CA33" i="4"/>
  <c r="CA34" i="4"/>
  <c r="CA35" i="4"/>
  <c r="CA36" i="4"/>
  <c r="CA37" i="4"/>
  <c r="CA38" i="4"/>
  <c r="CA39" i="4"/>
  <c r="CA40" i="4"/>
  <c r="CA41" i="4"/>
  <c r="CA42" i="4"/>
  <c r="CA43" i="4"/>
  <c r="CA44" i="4"/>
  <c r="CA45" i="4"/>
  <c r="CA46" i="4"/>
  <c r="CA47" i="4"/>
  <c r="CA48" i="4"/>
  <c r="CA49" i="4"/>
  <c r="CA50" i="4"/>
  <c r="BV52" i="4"/>
  <c r="BV30" i="4"/>
  <c r="BV31" i="4"/>
  <c r="BV32" i="4"/>
  <c r="BV33" i="4"/>
  <c r="BV34" i="4"/>
  <c r="BV35" i="4"/>
  <c r="BV36" i="4"/>
  <c r="BV37" i="4"/>
  <c r="BV38" i="4"/>
  <c r="BV39" i="4"/>
  <c r="BV40" i="4"/>
  <c r="BV41" i="4"/>
  <c r="BV42" i="4"/>
  <c r="BV43" i="4"/>
  <c r="BV44" i="4"/>
  <c r="BV45" i="4"/>
  <c r="BV46" i="4"/>
  <c r="BV47" i="4"/>
  <c r="BV48" i="4"/>
  <c r="BV49" i="4"/>
  <c r="BV50" i="4"/>
  <c r="BX52" i="4"/>
  <c r="BX30" i="4"/>
  <c r="BX31" i="4"/>
  <c r="BX32" i="4"/>
  <c r="BX33" i="4"/>
  <c r="BX34" i="4"/>
  <c r="BX35" i="4"/>
  <c r="BX36" i="4"/>
  <c r="BX37" i="4"/>
  <c r="BX38" i="4"/>
  <c r="BX39" i="4"/>
  <c r="BX40" i="4"/>
  <c r="BX41" i="4"/>
  <c r="BX42" i="4"/>
  <c r="BX43" i="4"/>
  <c r="BX44" i="4"/>
  <c r="BX45" i="4"/>
  <c r="BX46" i="4"/>
  <c r="BX47" i="4"/>
  <c r="BX48" i="4"/>
  <c r="BX49" i="4"/>
  <c r="BX50" i="4"/>
  <c r="CK77" i="4"/>
  <c r="CD52" i="4"/>
  <c r="CD30" i="4"/>
  <c r="CD31" i="4"/>
  <c r="CD32" i="4"/>
  <c r="CD33" i="4"/>
  <c r="CD34" i="4"/>
  <c r="CD35" i="4"/>
  <c r="CD36" i="4"/>
  <c r="CD37" i="4"/>
  <c r="CD38" i="4"/>
  <c r="CD39" i="4"/>
  <c r="CD40" i="4"/>
  <c r="CD41" i="4"/>
  <c r="CD42" i="4"/>
  <c r="CD43" i="4"/>
  <c r="CD44" i="4"/>
  <c r="CD45" i="4"/>
  <c r="CD46" i="4"/>
  <c r="CD47" i="4"/>
  <c r="CD48" i="4"/>
  <c r="CD49" i="4"/>
  <c r="CD50" i="4"/>
  <c r="CJ52" i="4"/>
  <c r="CJ30" i="4"/>
  <c r="CJ31" i="4"/>
  <c r="CJ32" i="4"/>
  <c r="CJ33" i="4"/>
  <c r="CJ34" i="4"/>
  <c r="CJ35" i="4"/>
  <c r="CJ36" i="4"/>
  <c r="CJ37" i="4"/>
  <c r="CJ38" i="4"/>
  <c r="CJ39" i="4"/>
  <c r="CJ40" i="4"/>
  <c r="CJ41" i="4"/>
  <c r="CJ42" i="4"/>
  <c r="CJ43" i="4"/>
  <c r="CJ44" i="4"/>
  <c r="CJ45" i="4"/>
  <c r="CJ46" i="4"/>
  <c r="CJ47" i="4"/>
  <c r="CJ48" i="4"/>
  <c r="CJ49" i="4"/>
  <c r="CJ50" i="4"/>
  <c r="CC77" i="4"/>
  <c r="CC51" i="4" s="1"/>
  <c r="CL52" i="4"/>
  <c r="CL30" i="4"/>
  <c r="CL31" i="4"/>
  <c r="CL32" i="4"/>
  <c r="CL33" i="4"/>
  <c r="CL34" i="4"/>
  <c r="CL35" i="4"/>
  <c r="CL36" i="4"/>
  <c r="CL37" i="4"/>
  <c r="CL38" i="4"/>
  <c r="CL39" i="4"/>
  <c r="CL40" i="4"/>
  <c r="CL41" i="4"/>
  <c r="CL42" i="4"/>
  <c r="CL43" i="4"/>
  <c r="CL44" i="4"/>
  <c r="CL45" i="4"/>
  <c r="CL46" i="4"/>
  <c r="CL47" i="4"/>
  <c r="CL48" i="4"/>
  <c r="CL49" i="4"/>
  <c r="CL50" i="4"/>
  <c r="CM51" i="3"/>
  <c r="BY51" i="3"/>
  <c r="CL51" i="3"/>
  <c r="BW51" i="3"/>
  <c r="CB72" i="2"/>
  <c r="CJ72" i="2"/>
  <c r="BW71" i="2"/>
  <c r="BY71" i="2"/>
  <c r="CA71" i="2"/>
  <c r="CE71" i="2"/>
  <c r="CG71" i="2"/>
  <c r="CK71" i="2"/>
  <c r="CM71" i="2"/>
  <c r="BV72" i="2"/>
  <c r="BZ72" i="2"/>
  <c r="CH72" i="2"/>
  <c r="CL72" i="2"/>
  <c r="BX72" i="2"/>
  <c r="CF72" i="2"/>
  <c r="CN72" i="2"/>
  <c r="CC71" i="2"/>
  <c r="CI71" i="2"/>
  <c r="CD72" i="2"/>
  <c r="AL52" i="6" l="1"/>
  <c r="AL31" i="6"/>
  <c r="AL30" i="6"/>
  <c r="AL32" i="6"/>
  <c r="AL33" i="6"/>
  <c r="AL34" i="6"/>
  <c r="AL35" i="6"/>
  <c r="AL36" i="6"/>
  <c r="AL37" i="6"/>
  <c r="AL38" i="6"/>
  <c r="AL39" i="6"/>
  <c r="AL40" i="6"/>
  <c r="AL41" i="6"/>
  <c r="AL42" i="6"/>
  <c r="AL43" i="6"/>
  <c r="AL44" i="6"/>
  <c r="AL45" i="6"/>
  <c r="AL46" i="6"/>
  <c r="AL47" i="6"/>
  <c r="AL48" i="6"/>
  <c r="AL49" i="6"/>
  <c r="AL50" i="6"/>
  <c r="AH77" i="6"/>
  <c r="AH51" i="6" s="1"/>
  <c r="AL50" i="5"/>
  <c r="AL29" i="5"/>
  <c r="AL30" i="5"/>
  <c r="AL31" i="5"/>
  <c r="AL32" i="5"/>
  <c r="AL33" i="5"/>
  <c r="AL34" i="5"/>
  <c r="AL35" i="5"/>
  <c r="AL36" i="5"/>
  <c r="AL37" i="5"/>
  <c r="AL38" i="5"/>
  <c r="AL39" i="5"/>
  <c r="AL40" i="5"/>
  <c r="AL41" i="5"/>
  <c r="AL42" i="5"/>
  <c r="AL43" i="5"/>
  <c r="AL44" i="5"/>
  <c r="AL45" i="5"/>
  <c r="AL46" i="5"/>
  <c r="AL47" i="5"/>
  <c r="AL48" i="5"/>
  <c r="AL49" i="5"/>
  <c r="CK52" i="4"/>
  <c r="CK30" i="4"/>
  <c r="CK31" i="4"/>
  <c r="CK32" i="4"/>
  <c r="CK33" i="4"/>
  <c r="CK34" i="4"/>
  <c r="CK35" i="4"/>
  <c r="CK36" i="4"/>
  <c r="CK37" i="4"/>
  <c r="CK38" i="4"/>
  <c r="CK39" i="4"/>
  <c r="CK40" i="4"/>
  <c r="CK41" i="4"/>
  <c r="CK42" i="4"/>
  <c r="CK43" i="4"/>
  <c r="CK44" i="4"/>
  <c r="CK45" i="4"/>
  <c r="CK46" i="4"/>
  <c r="CK47" i="4"/>
  <c r="CK48" i="4"/>
  <c r="CK49" i="4"/>
  <c r="CK50" i="4"/>
  <c r="CK51" i="4"/>
  <c r="BU52" i="4"/>
  <c r="BU30" i="4"/>
  <c r="BU31" i="4"/>
  <c r="BU32" i="4"/>
  <c r="BU33" i="4"/>
  <c r="BU34" i="4"/>
  <c r="BU35" i="4"/>
  <c r="BU36" i="4"/>
  <c r="BU37" i="4"/>
  <c r="BU38" i="4"/>
  <c r="BU39" i="4"/>
  <c r="BU40" i="4"/>
  <c r="BU41" i="4"/>
  <c r="BU42" i="4"/>
  <c r="BU43" i="4"/>
  <c r="BU44" i="4"/>
  <c r="BU45" i="4"/>
  <c r="BU46" i="4"/>
  <c r="BU47" i="4"/>
  <c r="BU48" i="4"/>
  <c r="BU49" i="4"/>
  <c r="BU50" i="4"/>
  <c r="CC52" i="4"/>
  <c r="CC31" i="4"/>
  <c r="CC30" i="4"/>
  <c r="CC32" i="4"/>
  <c r="CC33" i="4"/>
  <c r="CC34" i="4"/>
  <c r="CC35" i="4"/>
  <c r="CC36" i="4"/>
  <c r="CC37" i="4"/>
  <c r="CC38" i="4"/>
  <c r="CC39" i="4"/>
  <c r="CC40" i="4"/>
  <c r="CC41" i="4"/>
  <c r="CC42" i="4"/>
  <c r="CC43" i="4"/>
  <c r="CC44" i="4"/>
  <c r="CC45" i="4"/>
  <c r="CC46" i="4"/>
  <c r="CC47" i="4"/>
  <c r="CC48" i="4"/>
  <c r="CC49" i="4"/>
  <c r="CC50" i="4"/>
  <c r="CB52" i="4"/>
  <c r="CB30" i="4"/>
  <c r="CB31" i="4"/>
  <c r="CB32" i="4"/>
  <c r="CB33" i="4"/>
  <c r="CB34" i="4"/>
  <c r="CB35" i="4"/>
  <c r="CB36" i="4"/>
  <c r="CB37" i="4"/>
  <c r="CB38" i="4"/>
  <c r="CB39" i="4"/>
  <c r="CB40" i="4"/>
  <c r="CB41" i="4"/>
  <c r="CB42" i="4"/>
  <c r="CB43" i="4"/>
  <c r="CB44" i="4"/>
  <c r="CB45" i="4"/>
  <c r="CB46" i="4"/>
  <c r="CB47" i="4"/>
  <c r="CB48" i="4"/>
  <c r="CB49" i="4"/>
  <c r="CB50" i="4"/>
  <c r="BU51" i="4"/>
  <c r="CE30" i="3"/>
  <c r="CE52" i="3"/>
  <c r="CE31" i="3"/>
  <c r="CE32" i="3"/>
  <c r="CE33" i="3"/>
  <c r="CE34" i="3"/>
  <c r="CE35" i="3"/>
  <c r="CE36" i="3"/>
  <c r="CE37" i="3"/>
  <c r="CE38" i="3"/>
  <c r="CE39" i="3"/>
  <c r="CE40" i="3"/>
  <c r="CE41" i="3"/>
  <c r="CE42" i="3"/>
  <c r="CE43" i="3"/>
  <c r="CE44" i="3"/>
  <c r="CE45" i="3"/>
  <c r="CE46" i="3"/>
  <c r="CE47" i="3"/>
  <c r="CE48" i="3"/>
  <c r="CE49" i="3"/>
  <c r="CE50" i="3"/>
  <c r="CE51" i="3"/>
  <c r="BY52" i="3"/>
  <c r="BY30" i="3"/>
  <c r="BY31" i="3"/>
  <c r="BY32" i="3"/>
  <c r="BY33" i="3"/>
  <c r="BY34" i="3"/>
  <c r="BY35" i="3"/>
  <c r="BY36" i="3"/>
  <c r="BY37" i="3"/>
  <c r="BY38" i="3"/>
  <c r="BY39" i="3"/>
  <c r="BY40" i="3"/>
  <c r="BY41" i="3"/>
  <c r="BY42" i="3"/>
  <c r="BY43" i="3"/>
  <c r="BY44" i="3"/>
  <c r="BY45" i="3"/>
  <c r="BY46" i="3"/>
  <c r="BY47" i="3"/>
  <c r="BY48" i="3"/>
  <c r="BY49" i="3"/>
  <c r="BY50" i="3"/>
  <c r="CM30" i="3"/>
  <c r="CM52" i="3"/>
  <c r="CM31" i="3"/>
  <c r="CM32" i="3"/>
  <c r="CM33" i="3"/>
  <c r="CM34" i="3"/>
  <c r="CM35" i="3"/>
  <c r="CM36" i="3"/>
  <c r="CM37" i="3"/>
  <c r="CM38" i="3"/>
  <c r="CM39" i="3"/>
  <c r="CM40" i="3"/>
  <c r="CM41" i="3"/>
  <c r="CM42" i="3"/>
  <c r="CM43" i="3"/>
  <c r="CM44" i="3"/>
  <c r="CM45" i="3"/>
  <c r="CM46" i="3"/>
  <c r="CM47" i="3"/>
  <c r="CM48" i="3"/>
  <c r="CM49" i="3"/>
  <c r="CM50" i="3"/>
  <c r="CA51" i="3"/>
  <c r="CL52" i="3"/>
  <c r="CL30" i="3"/>
  <c r="CL31" i="3"/>
  <c r="CL32" i="3"/>
  <c r="CL33" i="3"/>
  <c r="CL34" i="3"/>
  <c r="CL35" i="3"/>
  <c r="CL36" i="3"/>
  <c r="CL37" i="3"/>
  <c r="CL38" i="3"/>
  <c r="CL39" i="3"/>
  <c r="CL40" i="3"/>
  <c r="CL41" i="3"/>
  <c r="CL42" i="3"/>
  <c r="CL43" i="3"/>
  <c r="CL44" i="3"/>
  <c r="CL45" i="3"/>
  <c r="CL46" i="3"/>
  <c r="CL47" i="3"/>
  <c r="CL48" i="3"/>
  <c r="CL49" i="3"/>
  <c r="CL50" i="3"/>
  <c r="BW52" i="3"/>
  <c r="BW30" i="3"/>
  <c r="BW31" i="3"/>
  <c r="BW32" i="3"/>
  <c r="BW33" i="3"/>
  <c r="BW34" i="3"/>
  <c r="BW35" i="3"/>
  <c r="BW36" i="3"/>
  <c r="BW37" i="3"/>
  <c r="BW38" i="3"/>
  <c r="BW39" i="3"/>
  <c r="BW40" i="3"/>
  <c r="BW41" i="3"/>
  <c r="BW42" i="3"/>
  <c r="BW43" i="3"/>
  <c r="BW44" i="3"/>
  <c r="BW45" i="3"/>
  <c r="BW46" i="3"/>
  <c r="BW47" i="3"/>
  <c r="BW48" i="3"/>
  <c r="BW49" i="3"/>
  <c r="BW50" i="3"/>
  <c r="CI51" i="3"/>
  <c r="CD73" i="2"/>
  <c r="CI72" i="2"/>
  <c r="CC72" i="2"/>
  <c r="CN73" i="2"/>
  <c r="CF73" i="2"/>
  <c r="BX73" i="2"/>
  <c r="CL73" i="2"/>
  <c r="CH73" i="2"/>
  <c r="BZ73" i="2"/>
  <c r="BV73" i="2"/>
  <c r="CM72" i="2"/>
  <c r="CK72" i="2"/>
  <c r="CG72" i="2"/>
  <c r="CE72" i="2"/>
  <c r="CA72" i="2"/>
  <c r="BY72" i="2"/>
  <c r="BW72" i="2"/>
  <c r="CJ73" i="2"/>
  <c r="CB73" i="2"/>
  <c r="AH52" i="6" l="1"/>
  <c r="AH30" i="6"/>
  <c r="AH31" i="6"/>
  <c r="AH32" i="6"/>
  <c r="AH33" i="6"/>
  <c r="AH34" i="6"/>
  <c r="AH35" i="6"/>
  <c r="AH36" i="6"/>
  <c r="AH37" i="6"/>
  <c r="AH38" i="6"/>
  <c r="AH39" i="6"/>
  <c r="AH40" i="6"/>
  <c r="AH41" i="6"/>
  <c r="AH42" i="6"/>
  <c r="AH43" i="6"/>
  <c r="AH44" i="6"/>
  <c r="AH45" i="6"/>
  <c r="AH46" i="6"/>
  <c r="AH47" i="6"/>
  <c r="AH48" i="6"/>
  <c r="AH49" i="6"/>
  <c r="AH50" i="6"/>
  <c r="CA52" i="3"/>
  <c r="CA30" i="3"/>
  <c r="CA31" i="3"/>
  <c r="CA32" i="3"/>
  <c r="CA33" i="3"/>
  <c r="CA34" i="3"/>
  <c r="CA35" i="3"/>
  <c r="CA36" i="3"/>
  <c r="CA37" i="3"/>
  <c r="CA38" i="3"/>
  <c r="CA39" i="3"/>
  <c r="CA40" i="3"/>
  <c r="CA41" i="3"/>
  <c r="CA42" i="3"/>
  <c r="CA43" i="3"/>
  <c r="CA44" i="3"/>
  <c r="CA45" i="3"/>
  <c r="CA46" i="3"/>
  <c r="CA47" i="3"/>
  <c r="CA48" i="3"/>
  <c r="CA49" i="3"/>
  <c r="CA50" i="3"/>
  <c r="CI52" i="3"/>
  <c r="CI30" i="3"/>
  <c r="CI31" i="3"/>
  <c r="CI32" i="3"/>
  <c r="CI33" i="3"/>
  <c r="CI34" i="3"/>
  <c r="CI35" i="3"/>
  <c r="CI36" i="3"/>
  <c r="CI37" i="3"/>
  <c r="CI38" i="3"/>
  <c r="CI39" i="3"/>
  <c r="CI40" i="3"/>
  <c r="CI41" i="3"/>
  <c r="CI42" i="3"/>
  <c r="CI43" i="3"/>
  <c r="CI44" i="3"/>
  <c r="CI45" i="3"/>
  <c r="CI46" i="3"/>
  <c r="CI47" i="3"/>
  <c r="CI48" i="3"/>
  <c r="CI49" i="3"/>
  <c r="CI50" i="3"/>
  <c r="CB74" i="2"/>
  <c r="CJ74" i="2"/>
  <c r="BW73" i="2"/>
  <c r="BY73" i="2"/>
  <c r="CA73" i="2"/>
  <c r="CE73" i="2"/>
  <c r="CG73" i="2"/>
  <c r="CK73" i="2"/>
  <c r="CM73" i="2"/>
  <c r="BV74" i="2"/>
  <c r="BZ74" i="2"/>
  <c r="CH74" i="2"/>
  <c r="CL74" i="2"/>
  <c r="BX74" i="2"/>
  <c r="CF74" i="2"/>
  <c r="CN74" i="2"/>
  <c r="CC73" i="2"/>
  <c r="CI73" i="2"/>
  <c r="CD74" i="2"/>
  <c r="CD75" i="2" l="1"/>
  <c r="CI74" i="2"/>
  <c r="CC74" i="2"/>
  <c r="CN75" i="2"/>
  <c r="CF75" i="2"/>
  <c r="BX75" i="2"/>
  <c r="CL75" i="2"/>
  <c r="CH75" i="2"/>
  <c r="BZ75" i="2"/>
  <c r="BV75" i="2"/>
  <c r="CM74" i="2"/>
  <c r="CK74" i="2"/>
  <c r="CG74" i="2"/>
  <c r="CE74" i="2"/>
  <c r="CA74" i="2"/>
  <c r="BY74" i="2"/>
  <c r="BW74" i="2"/>
  <c r="CJ75" i="2"/>
  <c r="CB75" i="2"/>
  <c r="CB76" i="2" l="1"/>
  <c r="CJ76" i="2"/>
  <c r="BW75" i="2"/>
  <c r="BY75" i="2"/>
  <c r="CA75" i="2"/>
  <c r="CE75" i="2"/>
  <c r="CG75" i="2"/>
  <c r="CK75" i="2"/>
  <c r="CM75" i="2"/>
  <c r="BV76" i="2"/>
  <c r="BZ76" i="2"/>
  <c r="CH76" i="2"/>
  <c r="CL76" i="2"/>
  <c r="BX76" i="2"/>
  <c r="CF76" i="2"/>
  <c r="CN76" i="2"/>
  <c r="CC75" i="2"/>
  <c r="CI75" i="2"/>
  <c r="CD76" i="2"/>
  <c r="CD77" i="2" l="1"/>
  <c r="CD51" i="2" s="1"/>
  <c r="CI76" i="2"/>
  <c r="CC76" i="2"/>
  <c r="CN77" i="2"/>
  <c r="CN51" i="2" s="1"/>
  <c r="CF77" i="2"/>
  <c r="CF51" i="2" s="1"/>
  <c r="BX77" i="2"/>
  <c r="BX51" i="2" s="1"/>
  <c r="CL77" i="2"/>
  <c r="CL51" i="2" s="1"/>
  <c r="CH77" i="2"/>
  <c r="CH51" i="2" s="1"/>
  <c r="BZ77" i="2"/>
  <c r="BZ51" i="2" s="1"/>
  <c r="BV77" i="2"/>
  <c r="BV51" i="2" s="1"/>
  <c r="CM76" i="2"/>
  <c r="CK76" i="2"/>
  <c r="CG76" i="2"/>
  <c r="CE76" i="2"/>
  <c r="CA76" i="2"/>
  <c r="BY76" i="2"/>
  <c r="BW76" i="2"/>
  <c r="CJ77" i="2"/>
  <c r="CJ51" i="2" s="1"/>
  <c r="CB77" i="2"/>
  <c r="CB51" i="2" s="1"/>
  <c r="CB52" i="2" l="1"/>
  <c r="CB31" i="2"/>
  <c r="CB30" i="2"/>
  <c r="CB32" i="2"/>
  <c r="CB33" i="2"/>
  <c r="CB34" i="2"/>
  <c r="CB35" i="2"/>
  <c r="CB36" i="2"/>
  <c r="CB37" i="2"/>
  <c r="CB38" i="2"/>
  <c r="CB39" i="2"/>
  <c r="CB40" i="2"/>
  <c r="CB41" i="2"/>
  <c r="CB42" i="2"/>
  <c r="CB43" i="2"/>
  <c r="CB44" i="2"/>
  <c r="CB45" i="2"/>
  <c r="CB46" i="2"/>
  <c r="CB47" i="2"/>
  <c r="CB48" i="2"/>
  <c r="CB49" i="2"/>
  <c r="CB50" i="2"/>
  <c r="CJ52" i="2"/>
  <c r="CJ31" i="2"/>
  <c r="CJ30" i="2"/>
  <c r="CJ32" i="2"/>
  <c r="CJ33" i="2"/>
  <c r="CJ34" i="2"/>
  <c r="CJ35" i="2"/>
  <c r="CJ36" i="2"/>
  <c r="CJ37" i="2"/>
  <c r="CJ38" i="2"/>
  <c r="CJ39" i="2"/>
  <c r="CJ40" i="2"/>
  <c r="CJ41" i="2"/>
  <c r="CJ42" i="2"/>
  <c r="CJ43" i="2"/>
  <c r="CJ44" i="2"/>
  <c r="CJ45" i="2"/>
  <c r="CJ46" i="2"/>
  <c r="CJ47" i="2"/>
  <c r="CJ48" i="2"/>
  <c r="CJ49" i="2"/>
  <c r="CJ50" i="2"/>
  <c r="BW77" i="2"/>
  <c r="BW51" i="2" s="1"/>
  <c r="BY77" i="2"/>
  <c r="BY51" i="2" s="1"/>
  <c r="CA77" i="2"/>
  <c r="CA51" i="2" s="1"/>
  <c r="CE77" i="2"/>
  <c r="CE51" i="2" s="1"/>
  <c r="CG77" i="2"/>
  <c r="CG51" i="2" s="1"/>
  <c r="CK77" i="2"/>
  <c r="CK51" i="2" s="1"/>
  <c r="CM77" i="2"/>
  <c r="CM51" i="2" s="1"/>
  <c r="BV52" i="2"/>
  <c r="BV31" i="2"/>
  <c r="BV30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46" i="2"/>
  <c r="BV47" i="2"/>
  <c r="BV48" i="2"/>
  <c r="BV49" i="2"/>
  <c r="BV50" i="2"/>
  <c r="BZ52" i="2"/>
  <c r="BZ31" i="2"/>
  <c r="BZ30" i="2"/>
  <c r="BZ32" i="2"/>
  <c r="BZ33" i="2"/>
  <c r="BZ34" i="2"/>
  <c r="BZ35" i="2"/>
  <c r="BZ36" i="2"/>
  <c r="BZ37" i="2"/>
  <c r="BZ38" i="2"/>
  <c r="BZ39" i="2"/>
  <c r="BZ40" i="2"/>
  <c r="BZ41" i="2"/>
  <c r="BZ42" i="2"/>
  <c r="BZ43" i="2"/>
  <c r="BZ44" i="2"/>
  <c r="BZ45" i="2"/>
  <c r="BZ46" i="2"/>
  <c r="BZ47" i="2"/>
  <c r="BZ48" i="2"/>
  <c r="BZ49" i="2"/>
  <c r="BZ50" i="2"/>
  <c r="CH52" i="2"/>
  <c r="CH31" i="2"/>
  <c r="CH30" i="2"/>
  <c r="CH32" i="2"/>
  <c r="CH33" i="2"/>
  <c r="CH34" i="2"/>
  <c r="CH35" i="2"/>
  <c r="CH36" i="2"/>
  <c r="CH37" i="2"/>
  <c r="CH38" i="2"/>
  <c r="CH39" i="2"/>
  <c r="CH40" i="2"/>
  <c r="CH41" i="2"/>
  <c r="CH42" i="2"/>
  <c r="CH43" i="2"/>
  <c r="CH44" i="2"/>
  <c r="CH45" i="2"/>
  <c r="CH46" i="2"/>
  <c r="CH47" i="2"/>
  <c r="CH48" i="2"/>
  <c r="CH49" i="2"/>
  <c r="CH50" i="2"/>
  <c r="CL52" i="2"/>
  <c r="CL31" i="2"/>
  <c r="CL30" i="2"/>
  <c r="CL32" i="2"/>
  <c r="CL33" i="2"/>
  <c r="CL34" i="2"/>
  <c r="CL35" i="2"/>
  <c r="CL36" i="2"/>
  <c r="CL37" i="2"/>
  <c r="CL38" i="2"/>
  <c r="CL39" i="2"/>
  <c r="CL40" i="2"/>
  <c r="CL41" i="2"/>
  <c r="CL42" i="2"/>
  <c r="CL43" i="2"/>
  <c r="CL44" i="2"/>
  <c r="CL45" i="2"/>
  <c r="CL46" i="2"/>
  <c r="CL47" i="2"/>
  <c r="CL48" i="2"/>
  <c r="CL49" i="2"/>
  <c r="CL50" i="2"/>
  <c r="BX52" i="2"/>
  <c r="BX31" i="2"/>
  <c r="BX30" i="2"/>
  <c r="BX32" i="2"/>
  <c r="BX33" i="2"/>
  <c r="BX34" i="2"/>
  <c r="BX35" i="2"/>
  <c r="BX36" i="2"/>
  <c r="BX37" i="2"/>
  <c r="BX38" i="2"/>
  <c r="BX39" i="2"/>
  <c r="BX40" i="2"/>
  <c r="BX41" i="2"/>
  <c r="BX42" i="2"/>
  <c r="BX43" i="2"/>
  <c r="BX44" i="2"/>
  <c r="BX45" i="2"/>
  <c r="BX46" i="2"/>
  <c r="BX47" i="2"/>
  <c r="BX48" i="2"/>
  <c r="BX49" i="2"/>
  <c r="BX50" i="2"/>
  <c r="CF52" i="2"/>
  <c r="CF31" i="2"/>
  <c r="CF30" i="2"/>
  <c r="CF32" i="2"/>
  <c r="CF33" i="2"/>
  <c r="CF34" i="2"/>
  <c r="CF35" i="2"/>
  <c r="CF36" i="2"/>
  <c r="CF37" i="2"/>
  <c r="CF38" i="2"/>
  <c r="CF39" i="2"/>
  <c r="CF40" i="2"/>
  <c r="CF41" i="2"/>
  <c r="CF42" i="2"/>
  <c r="CF43" i="2"/>
  <c r="CF44" i="2"/>
  <c r="CF45" i="2"/>
  <c r="CF46" i="2"/>
  <c r="CF47" i="2"/>
  <c r="CF48" i="2"/>
  <c r="CF49" i="2"/>
  <c r="CF50" i="2"/>
  <c r="CN52" i="2"/>
  <c r="CN31" i="2"/>
  <c r="CN30" i="2"/>
  <c r="CN32" i="2"/>
  <c r="CN33" i="2"/>
  <c r="CN34" i="2"/>
  <c r="CN35" i="2"/>
  <c r="CN36" i="2"/>
  <c r="CN37" i="2"/>
  <c r="CN38" i="2"/>
  <c r="CN39" i="2"/>
  <c r="CN40" i="2"/>
  <c r="CN41" i="2"/>
  <c r="CN42" i="2"/>
  <c r="CN43" i="2"/>
  <c r="CN44" i="2"/>
  <c r="CN45" i="2"/>
  <c r="CN46" i="2"/>
  <c r="CN47" i="2"/>
  <c r="CN48" i="2"/>
  <c r="CN49" i="2"/>
  <c r="CN50" i="2"/>
  <c r="CC77" i="2"/>
  <c r="CC51" i="2" s="1"/>
  <c r="CI77" i="2"/>
  <c r="CI51" i="2" s="1"/>
  <c r="CD52" i="2"/>
  <c r="CD31" i="2"/>
  <c r="CD30" i="2"/>
  <c r="CD32" i="2"/>
  <c r="CD33" i="2"/>
  <c r="CD34" i="2"/>
  <c r="CD35" i="2"/>
  <c r="CD36" i="2"/>
  <c r="CD37" i="2"/>
  <c r="CD38" i="2"/>
  <c r="CD39" i="2"/>
  <c r="CD40" i="2"/>
  <c r="CD41" i="2"/>
  <c r="CD42" i="2"/>
  <c r="CD43" i="2"/>
  <c r="CD44" i="2"/>
  <c r="CD45" i="2"/>
  <c r="CD46" i="2"/>
  <c r="CD47" i="2"/>
  <c r="CD48" i="2"/>
  <c r="CD49" i="2"/>
  <c r="CD50" i="2"/>
  <c r="CI52" i="2" l="1"/>
  <c r="CI30" i="2"/>
  <c r="CI31" i="2"/>
  <c r="CI32" i="2"/>
  <c r="CI33" i="2"/>
  <c r="CI34" i="2"/>
  <c r="CI35" i="2"/>
  <c r="CI36" i="2"/>
  <c r="CI37" i="2"/>
  <c r="CI38" i="2"/>
  <c r="CI39" i="2"/>
  <c r="CI40" i="2"/>
  <c r="CI41" i="2"/>
  <c r="CI42" i="2"/>
  <c r="CI43" i="2"/>
  <c r="CI44" i="2"/>
  <c r="CI45" i="2"/>
  <c r="CI46" i="2"/>
  <c r="CI47" i="2"/>
  <c r="CI48" i="2"/>
  <c r="CI49" i="2"/>
  <c r="CI50" i="2"/>
  <c r="CC52" i="2"/>
  <c r="CC30" i="2"/>
  <c r="CC31" i="2"/>
  <c r="CC32" i="2"/>
  <c r="CC33" i="2"/>
  <c r="CC34" i="2"/>
  <c r="CC35" i="2"/>
  <c r="CC36" i="2"/>
  <c r="CC37" i="2"/>
  <c r="CC38" i="2"/>
  <c r="CC39" i="2"/>
  <c r="CC40" i="2"/>
  <c r="CC41" i="2"/>
  <c r="CC42" i="2"/>
  <c r="CC43" i="2"/>
  <c r="CC44" i="2"/>
  <c r="CC45" i="2"/>
  <c r="CC46" i="2"/>
  <c r="CC47" i="2"/>
  <c r="CC48" i="2"/>
  <c r="CC49" i="2"/>
  <c r="CC50" i="2"/>
  <c r="CM52" i="2"/>
  <c r="CM30" i="2"/>
  <c r="CM31" i="2"/>
  <c r="CM32" i="2"/>
  <c r="CM33" i="2"/>
  <c r="CM34" i="2"/>
  <c r="CM35" i="2"/>
  <c r="CM36" i="2"/>
  <c r="CM37" i="2"/>
  <c r="CM38" i="2"/>
  <c r="CM39" i="2"/>
  <c r="CM40" i="2"/>
  <c r="CM41" i="2"/>
  <c r="CM42" i="2"/>
  <c r="CM43" i="2"/>
  <c r="CM44" i="2"/>
  <c r="CM45" i="2"/>
  <c r="CM46" i="2"/>
  <c r="CM47" i="2"/>
  <c r="CM48" i="2"/>
  <c r="CM49" i="2"/>
  <c r="CM50" i="2"/>
  <c r="CK52" i="2"/>
  <c r="CK30" i="2"/>
  <c r="CK31" i="2"/>
  <c r="CK32" i="2"/>
  <c r="CK33" i="2"/>
  <c r="CK34" i="2"/>
  <c r="CK35" i="2"/>
  <c r="CK36" i="2"/>
  <c r="CK37" i="2"/>
  <c r="CK38" i="2"/>
  <c r="CK39" i="2"/>
  <c r="CK40" i="2"/>
  <c r="CK41" i="2"/>
  <c r="CK42" i="2"/>
  <c r="CK43" i="2"/>
  <c r="CK44" i="2"/>
  <c r="CK45" i="2"/>
  <c r="CK46" i="2"/>
  <c r="CK47" i="2"/>
  <c r="CK48" i="2"/>
  <c r="CK49" i="2"/>
  <c r="CK50" i="2"/>
  <c r="CG52" i="2"/>
  <c r="CG30" i="2"/>
  <c r="CG31" i="2"/>
  <c r="CG32" i="2"/>
  <c r="CG33" i="2"/>
  <c r="CG34" i="2"/>
  <c r="CG35" i="2"/>
  <c r="CG36" i="2"/>
  <c r="CG37" i="2"/>
  <c r="CG38" i="2"/>
  <c r="CG39" i="2"/>
  <c r="CG40" i="2"/>
  <c r="CG41" i="2"/>
  <c r="CG42" i="2"/>
  <c r="CG43" i="2"/>
  <c r="CG44" i="2"/>
  <c r="CG45" i="2"/>
  <c r="CG46" i="2"/>
  <c r="CG47" i="2"/>
  <c r="CG48" i="2"/>
  <c r="CG49" i="2"/>
  <c r="CG50" i="2"/>
  <c r="CE52" i="2"/>
  <c r="CE30" i="2"/>
  <c r="CE31" i="2"/>
  <c r="CE32" i="2"/>
  <c r="CE33" i="2"/>
  <c r="CE34" i="2"/>
  <c r="CE35" i="2"/>
  <c r="CE36" i="2"/>
  <c r="CE37" i="2"/>
  <c r="CE38" i="2"/>
  <c r="CE39" i="2"/>
  <c r="CE40" i="2"/>
  <c r="CE41" i="2"/>
  <c r="CE42" i="2"/>
  <c r="CE43" i="2"/>
  <c r="CE44" i="2"/>
  <c r="CE45" i="2"/>
  <c r="CE46" i="2"/>
  <c r="CE47" i="2"/>
  <c r="CE48" i="2"/>
  <c r="CE49" i="2"/>
  <c r="CE50" i="2"/>
  <c r="CA52" i="2"/>
  <c r="CA30" i="2"/>
  <c r="CA31" i="2"/>
  <c r="CA32" i="2"/>
  <c r="CA33" i="2"/>
  <c r="CA34" i="2"/>
  <c r="CA35" i="2"/>
  <c r="CA36" i="2"/>
  <c r="CA37" i="2"/>
  <c r="CA38" i="2"/>
  <c r="CA39" i="2"/>
  <c r="CA40" i="2"/>
  <c r="CA41" i="2"/>
  <c r="CA42" i="2"/>
  <c r="CA43" i="2"/>
  <c r="CA44" i="2"/>
  <c r="CA45" i="2"/>
  <c r="CA46" i="2"/>
  <c r="CA47" i="2"/>
  <c r="CA48" i="2"/>
  <c r="CA49" i="2"/>
  <c r="CA50" i="2"/>
  <c r="BY52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W52" i="2"/>
  <c r="BW30" i="2"/>
  <c r="BW31" i="2"/>
  <c r="BW32" i="2"/>
  <c r="BW33" i="2"/>
  <c r="BW34" i="2"/>
  <c r="BW35" i="2"/>
  <c r="BW36" i="2"/>
  <c r="BW37" i="2"/>
  <c r="BW38" i="2"/>
  <c r="BW39" i="2"/>
  <c r="BW40" i="2"/>
  <c r="BW41" i="2"/>
  <c r="BW42" i="2"/>
  <c r="BW43" i="2"/>
  <c r="BW44" i="2"/>
  <c r="BW45" i="2"/>
  <c r="BW46" i="2"/>
  <c r="BW47" i="2"/>
  <c r="BW48" i="2"/>
  <c r="BW49" i="2"/>
  <c r="BW50" i="2"/>
</calcChain>
</file>

<file path=xl/comments1.xml><?xml version="1.0" encoding="utf-8"?>
<comments xmlns="http://schemas.openxmlformats.org/spreadsheetml/2006/main">
  <authors>
    <author>B. J. Andrews</author>
  </authors>
  <commentList>
    <comment ref="D11" authorId="0" shapeId="0">
      <text>
        <r>
          <rPr>
            <sz val="9"/>
            <color indexed="81"/>
            <rFont val="Tahoma"/>
            <family val="2"/>
          </rPr>
          <t>The number of particiants who completed window sampling for a particular circle.</t>
        </r>
      </text>
    </comment>
    <comment ref="E11" authorId="0" shapeId="0">
      <text>
        <r>
          <rPr>
            <sz val="9"/>
            <color indexed="81"/>
            <rFont val="Tahoma"/>
            <family val="2"/>
          </rPr>
          <t>Whether the scanline was completed individually (i) or as a group (g)</t>
        </r>
      </text>
    </comment>
    <comment ref="F11" authorId="0" shapeId="0">
      <text>
        <r>
          <rPr>
            <sz val="9"/>
            <color indexed="81"/>
            <rFont val="Tahoma"/>
            <family val="2"/>
          </rPr>
          <t>Summary of participants data for the total number of individual fracture traces drawn within the sample window for a particular circle.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Summary of participants data for the scaled fracture trace lengths drawn within the sample window for a particular circle.</t>
        </r>
      </text>
    </comment>
    <comment ref="L11" authorId="0" shapeId="0">
      <text>
        <r>
          <rPr>
            <sz val="9"/>
            <color indexed="81"/>
            <rFont val="Tahoma"/>
            <family val="2"/>
          </rPr>
          <t>Summary of participants data for Fracture Intensity (Zeeb et al., 2013) for a particular circle.</t>
        </r>
      </text>
    </comment>
    <comment ref="O11" authorId="0" shapeId="0">
      <text>
        <r>
          <rPr>
            <sz val="9"/>
            <color indexed="81"/>
            <rFont val="Tahoma"/>
            <family val="2"/>
          </rPr>
          <t>Summary of participants data for Fracture Density (Zeeb et al., 2013) for a particular circle.</t>
        </r>
      </text>
    </comment>
  </commentList>
</comments>
</file>

<file path=xl/comments2.xml><?xml version="1.0" encoding="utf-8"?>
<comments xmlns="http://schemas.openxmlformats.org/spreadsheetml/2006/main">
  <authors>
    <author>B. J. Andrews</author>
  </authors>
  <commentList>
    <comment ref="W2" authorId="0" shapeId="0">
      <text>
        <r>
          <rPr>
            <sz val="9"/>
            <color indexed="81"/>
            <rFont val="Tahoma"/>
            <family val="2"/>
          </rPr>
          <t>1 m = 7.35</t>
        </r>
      </text>
    </comment>
    <comment ref="AR4" authorId="0" shapeId="0">
      <text>
        <r>
          <rPr>
            <sz val="9"/>
            <color indexed="81"/>
            <rFont val="Tahoma"/>
            <family val="2"/>
          </rPr>
          <t>The total number of individual fracture traces drawn within the sample window</t>
        </r>
      </text>
    </comment>
    <comment ref="AR5" authorId="0" shapeId="0">
      <text>
        <r>
          <rPr>
            <sz val="9"/>
            <color indexed="81"/>
            <rFont val="Tahoma"/>
            <family val="2"/>
          </rPr>
          <t>The smallest individual fracture trace marked within the sample window.</t>
        </r>
      </text>
    </comment>
    <comment ref="AR6" authorId="0" shapeId="0">
      <text>
        <r>
          <rPr>
            <sz val="9"/>
            <color indexed="81"/>
            <rFont val="Tahoma"/>
            <family val="2"/>
          </rPr>
          <t>The largest individual fracture trace marked within the sample window.</t>
        </r>
      </text>
    </comment>
    <comment ref="AR9" authorId="0" shapeId="0">
      <text>
        <r>
          <rPr>
            <sz val="9"/>
            <color indexed="81"/>
            <rFont val="Tahoma"/>
            <family val="2"/>
          </rPr>
          <t>The average of all the trace lengths marked within the sample window.</t>
        </r>
      </text>
    </comment>
    <comment ref="AR10" authorId="0" shapeId="0">
      <text>
        <r>
          <rPr>
            <sz val="9"/>
            <color indexed="81"/>
            <rFont val="Tahoma"/>
            <family val="2"/>
          </rPr>
          <t>The sum of all individual fracture traces marked within the sample window.</t>
        </r>
      </text>
    </comment>
    <comment ref="AR11" authorId="0" shapeId="0">
      <text>
        <r>
          <rPr>
            <sz val="9"/>
            <color indexed="81"/>
            <rFont val="Tahoma"/>
            <family val="2"/>
          </rPr>
          <t>radius of the circle (r) = 0.5 m
A = pi * (r^2)</t>
        </r>
      </text>
    </comment>
    <comment ref="AR12" authorId="0" shapeId="0">
      <text>
        <r>
          <rPr>
            <sz val="9"/>
            <color indexed="81"/>
            <rFont val="Tahoma"/>
            <family val="2"/>
          </rPr>
          <t>I = Total trace length / circle area (Zeeb et al., 2013).</t>
        </r>
      </text>
    </comment>
    <comment ref="AR13" authorId="0" shapeId="0">
      <text>
        <r>
          <rPr>
            <sz val="9"/>
            <color indexed="81"/>
            <rFont val="Tahoma"/>
            <family val="2"/>
          </rPr>
          <t>D = number of fractures / circle area (Zeeb et al., 2013).</t>
        </r>
      </text>
    </comment>
  </commentList>
</comments>
</file>

<file path=xl/comments3.xml><?xml version="1.0" encoding="utf-8"?>
<comments xmlns="http://schemas.openxmlformats.org/spreadsheetml/2006/main">
  <authors>
    <author>Billy Andrews</author>
    <author>B. J. Andrews</author>
  </authors>
  <commentList>
    <comment ref="W2" authorId="0" shapeId="0">
      <text>
        <r>
          <rPr>
            <sz val="9"/>
            <color indexed="81"/>
            <rFont val="Tahoma"/>
            <family val="2"/>
          </rPr>
          <t>Scaling factor used derived from the average of NS and EW distances in ArcGIS. True distance for these distances are both 2m.
NS = 8.76
EW = 8.55</t>
        </r>
      </text>
    </comment>
    <comment ref="AR4" authorId="1" shapeId="0">
      <text>
        <r>
          <rPr>
            <sz val="9"/>
            <color indexed="81"/>
            <rFont val="Tahoma"/>
            <family val="2"/>
          </rPr>
          <t>The total number of individual fracture traces drawn within the sample window</t>
        </r>
      </text>
    </comment>
    <comment ref="AR5" authorId="1" shapeId="0">
      <text>
        <r>
          <rPr>
            <sz val="9"/>
            <color indexed="81"/>
            <rFont val="Tahoma"/>
            <family val="2"/>
          </rPr>
          <t>The smallest individual fracture trace marked within the sample window.</t>
        </r>
      </text>
    </comment>
    <comment ref="AR6" authorId="1" shapeId="0">
      <text>
        <r>
          <rPr>
            <sz val="9"/>
            <color indexed="81"/>
            <rFont val="Tahoma"/>
            <family val="2"/>
          </rPr>
          <t>The largest individual fracture trace marked within the sample window.</t>
        </r>
      </text>
    </comment>
    <comment ref="AR9" authorId="1" shapeId="0">
      <text>
        <r>
          <rPr>
            <sz val="9"/>
            <color indexed="81"/>
            <rFont val="Tahoma"/>
            <family val="2"/>
          </rPr>
          <t>The average of all the trace lengths marked within the sample window.</t>
        </r>
      </text>
    </comment>
    <comment ref="AR10" authorId="1" shapeId="0">
      <text>
        <r>
          <rPr>
            <sz val="9"/>
            <color indexed="81"/>
            <rFont val="Tahoma"/>
            <family val="2"/>
          </rPr>
          <t>The sum of all individual fracture traces marked within the sample window.</t>
        </r>
      </text>
    </comment>
    <comment ref="AR11" authorId="1" shapeId="0">
      <text>
        <r>
          <rPr>
            <sz val="9"/>
            <color indexed="81"/>
            <rFont val="Tahoma"/>
            <family val="2"/>
          </rPr>
          <t>radius of the circle (r) = 0.5 m
A = pi * (r^2)</t>
        </r>
      </text>
    </comment>
    <comment ref="AR12" authorId="1" shapeId="0">
      <text>
        <r>
          <rPr>
            <sz val="9"/>
            <color indexed="81"/>
            <rFont val="Tahoma"/>
            <family val="2"/>
          </rPr>
          <t>I = Total trace length / circle area (Zeeb et al., 2013).</t>
        </r>
      </text>
    </comment>
    <comment ref="AR13" authorId="1" shapeId="0">
      <text>
        <r>
          <rPr>
            <sz val="9"/>
            <color indexed="81"/>
            <rFont val="Tahoma"/>
            <family val="2"/>
          </rPr>
          <t>D = number of fractures / circle area (Zeeb et al., 2013).</t>
        </r>
      </text>
    </comment>
  </commentList>
</comments>
</file>

<file path=xl/comments4.xml><?xml version="1.0" encoding="utf-8"?>
<comments xmlns="http://schemas.openxmlformats.org/spreadsheetml/2006/main">
  <authors>
    <author>Billy Andrews</author>
    <author>B. J. Andrews</author>
  </authors>
  <commentList>
    <comment ref="W2" authorId="0" shapeId="0">
      <text>
        <r>
          <rPr>
            <sz val="9"/>
            <color indexed="81"/>
            <rFont val="Tahoma"/>
            <family val="2"/>
          </rPr>
          <t>Scaling facture based on the average of NS and EW distances on ArcGIS. True values for both these values are 2 m.
NS = 8.61
EW = 8.66</t>
        </r>
      </text>
    </comment>
    <comment ref="AR4" authorId="1" shapeId="0">
      <text>
        <r>
          <rPr>
            <sz val="9"/>
            <color indexed="81"/>
            <rFont val="Tahoma"/>
            <family val="2"/>
          </rPr>
          <t>The total number of individual fracture traces drawn within the sample window</t>
        </r>
      </text>
    </comment>
    <comment ref="AR5" authorId="1" shapeId="0">
      <text>
        <r>
          <rPr>
            <sz val="9"/>
            <color indexed="81"/>
            <rFont val="Tahoma"/>
            <family val="2"/>
          </rPr>
          <t>The smallest individual fracture trace marked within the sample window.</t>
        </r>
      </text>
    </comment>
    <comment ref="AR6" authorId="1" shapeId="0">
      <text>
        <r>
          <rPr>
            <sz val="9"/>
            <color indexed="81"/>
            <rFont val="Tahoma"/>
            <family val="2"/>
          </rPr>
          <t>The largest individual fracture trace marked within the sample window.</t>
        </r>
      </text>
    </comment>
    <comment ref="AR9" authorId="1" shapeId="0">
      <text>
        <r>
          <rPr>
            <sz val="9"/>
            <color indexed="81"/>
            <rFont val="Tahoma"/>
            <family val="2"/>
          </rPr>
          <t>The average of all the trace lengths marked within the sample window.</t>
        </r>
      </text>
    </comment>
    <comment ref="AR10" authorId="1" shapeId="0">
      <text>
        <r>
          <rPr>
            <sz val="9"/>
            <color indexed="81"/>
            <rFont val="Tahoma"/>
            <family val="2"/>
          </rPr>
          <t>The sum of all individual fracture traces marked within the sample window.</t>
        </r>
      </text>
    </comment>
    <comment ref="AR11" authorId="1" shapeId="0">
      <text>
        <r>
          <rPr>
            <sz val="9"/>
            <color indexed="81"/>
            <rFont val="Tahoma"/>
            <family val="2"/>
          </rPr>
          <t>radius of the circle (r) = 0.5 m
A = pi * (r^2)</t>
        </r>
      </text>
    </comment>
    <comment ref="AR12" authorId="1" shapeId="0">
      <text>
        <r>
          <rPr>
            <sz val="9"/>
            <color indexed="81"/>
            <rFont val="Tahoma"/>
            <family val="2"/>
          </rPr>
          <t>I = Total trace length / circle area (Zeeb et al., 2013).</t>
        </r>
      </text>
    </comment>
    <comment ref="AR13" authorId="1" shapeId="0">
      <text>
        <r>
          <rPr>
            <sz val="9"/>
            <color indexed="81"/>
            <rFont val="Tahoma"/>
            <family val="2"/>
          </rPr>
          <t>D = number of fractures / circle area (Zeeb et al., 2013).</t>
        </r>
      </text>
    </comment>
  </commentList>
</comments>
</file>

<file path=xl/comments5.xml><?xml version="1.0" encoding="utf-8"?>
<comments xmlns="http://schemas.openxmlformats.org/spreadsheetml/2006/main">
  <authors>
    <author>B. J. Andrews</author>
  </authors>
  <commentList>
    <comment ref="J2" authorId="0" shapeId="0">
      <text>
        <r>
          <rPr>
            <sz val="9"/>
            <color indexed="81"/>
            <rFont val="Tahoma"/>
            <family val="2"/>
          </rPr>
          <t>Scaled to true scale based on NS and EW distances in ArcGIS. True scale for both is 2 m.
NS =7.75
EW=7.99</t>
        </r>
      </text>
    </comment>
    <comment ref="R4" authorId="0" shapeId="0">
      <text>
        <r>
          <rPr>
            <sz val="9"/>
            <color indexed="81"/>
            <rFont val="Tahoma"/>
            <family val="2"/>
          </rPr>
          <t>The total number of individual fracture traces drawn within the sample window</t>
        </r>
      </text>
    </comment>
    <comment ref="R5" authorId="0" shapeId="0">
      <text>
        <r>
          <rPr>
            <sz val="9"/>
            <color indexed="81"/>
            <rFont val="Tahoma"/>
            <family val="2"/>
          </rPr>
          <t>The smallest individual fracture trace marked within the sample window.</t>
        </r>
      </text>
    </comment>
    <comment ref="R6" authorId="0" shapeId="0">
      <text>
        <r>
          <rPr>
            <sz val="9"/>
            <color indexed="81"/>
            <rFont val="Tahoma"/>
            <family val="2"/>
          </rPr>
          <t>The largest individual fracture trace marked within the sample window.</t>
        </r>
      </text>
    </comment>
    <comment ref="R9" authorId="0" shapeId="0">
      <text>
        <r>
          <rPr>
            <sz val="9"/>
            <color indexed="81"/>
            <rFont val="Tahoma"/>
            <family val="2"/>
          </rPr>
          <t>The average of all the trace lengths marked within the sample window.</t>
        </r>
      </text>
    </comment>
    <comment ref="R10" authorId="0" shapeId="0">
      <text>
        <r>
          <rPr>
            <sz val="9"/>
            <color indexed="81"/>
            <rFont val="Tahoma"/>
            <family val="2"/>
          </rPr>
          <t>The sum of all individual fracture traces marked within the sample window.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radius of the circle (r) = 0.5 m
A = pi * (r^2)</t>
        </r>
      </text>
    </comment>
    <comment ref="R12" authorId="0" shapeId="0">
      <text>
        <r>
          <rPr>
            <sz val="9"/>
            <color indexed="81"/>
            <rFont val="Tahoma"/>
            <family val="2"/>
          </rPr>
          <t>I = Total trace length / circle area (Zeeb et al., 2013).</t>
        </r>
      </text>
    </comment>
    <comment ref="R13" authorId="0" shapeId="0">
      <text>
        <r>
          <rPr>
            <sz val="9"/>
            <color indexed="81"/>
            <rFont val="Tahoma"/>
            <family val="2"/>
          </rPr>
          <t>D = number of fractures / circle area (Zeeb et al., 2013).</t>
        </r>
      </text>
    </comment>
  </commentList>
</comments>
</file>

<file path=xl/comments6.xml><?xml version="1.0" encoding="utf-8"?>
<comments xmlns="http://schemas.openxmlformats.org/spreadsheetml/2006/main">
  <authors>
    <author>B. J. Andrews</author>
  </authors>
  <commentList>
    <comment ref="J2" authorId="0" shapeId="0">
      <text>
        <r>
          <rPr>
            <sz val="9"/>
            <color indexed="81"/>
            <rFont val="Tahoma"/>
            <family val="2"/>
          </rPr>
          <t>Circle scaled off distances in ArcGIS. In both cases the true distances are 2 m.
NS = 8.52
EW = 8.72</t>
        </r>
      </text>
    </comment>
    <comment ref="R4" authorId="0" shapeId="0">
      <text>
        <r>
          <rPr>
            <sz val="9"/>
            <color indexed="81"/>
            <rFont val="Tahoma"/>
            <family val="2"/>
          </rPr>
          <t>The total number of individual fracture traces drawn within the sample window</t>
        </r>
      </text>
    </comment>
    <comment ref="R5" authorId="0" shapeId="0">
      <text>
        <r>
          <rPr>
            <sz val="9"/>
            <color indexed="81"/>
            <rFont val="Tahoma"/>
            <family val="2"/>
          </rPr>
          <t>The smallest individual fracture trace marked within the sample window.</t>
        </r>
      </text>
    </comment>
    <comment ref="R6" authorId="0" shapeId="0">
      <text>
        <r>
          <rPr>
            <sz val="9"/>
            <color indexed="81"/>
            <rFont val="Tahoma"/>
            <family val="2"/>
          </rPr>
          <t>The largest individual fracture trace marked within the sample window.</t>
        </r>
      </text>
    </comment>
    <comment ref="R9" authorId="0" shapeId="0">
      <text>
        <r>
          <rPr>
            <sz val="9"/>
            <color indexed="81"/>
            <rFont val="Tahoma"/>
            <family val="2"/>
          </rPr>
          <t>The average of all the trace lengths marked within the sample window.</t>
        </r>
      </text>
    </comment>
    <comment ref="R10" authorId="0" shapeId="0">
      <text>
        <r>
          <rPr>
            <sz val="9"/>
            <color indexed="81"/>
            <rFont val="Tahoma"/>
            <family val="2"/>
          </rPr>
          <t>The sum of all individual fracture traces marked within the sample window.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radius of the circle (r) = 0.5 m
A = pi * (r^2)</t>
        </r>
      </text>
    </comment>
    <comment ref="R12" authorId="0" shapeId="0">
      <text>
        <r>
          <rPr>
            <sz val="9"/>
            <color indexed="81"/>
            <rFont val="Tahoma"/>
            <family val="2"/>
          </rPr>
          <t>I = Total trace length / circle area (Zeeb et al., 2013).</t>
        </r>
      </text>
    </comment>
    <comment ref="R13" authorId="0" shapeId="0">
      <text>
        <r>
          <rPr>
            <sz val="9"/>
            <color indexed="81"/>
            <rFont val="Tahoma"/>
            <family val="2"/>
          </rPr>
          <t>D = number of fractures / circle area (Zeeb et al., 2013).</t>
        </r>
      </text>
    </comment>
  </commentList>
</comments>
</file>

<file path=xl/sharedStrings.xml><?xml version="1.0" encoding="utf-8"?>
<sst xmlns="http://schemas.openxmlformats.org/spreadsheetml/2006/main" count="611" uniqueCount="85">
  <si>
    <t>p3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</si>
  <si>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</si>
  <si>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</si>
  <si>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</si>
  <si>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</si>
  <si>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</si>
  <si>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</si>
  <si>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</si>
  <si>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</si>
  <si>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</si>
  <si>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</si>
  <si>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</si>
  <si>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</si>
  <si>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</si>
  <si>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</si>
  <si>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</si>
  <si>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</si>
  <si>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</si>
  <si>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p29</t>
  </si>
  <si>
    <t>min</t>
  </si>
  <si>
    <t>max</t>
  </si>
  <si>
    <t>Total trace length</t>
  </si>
  <si>
    <t>maximum tl</t>
  </si>
  <si>
    <t>minimum tl</t>
  </si>
  <si>
    <t>Histogram of corrected trace lengths</t>
  </si>
  <si>
    <t>Normalised c.f. chart data</t>
  </si>
  <si>
    <t>C.f. chart data</t>
  </si>
  <si>
    <t>Sheet name</t>
  </si>
  <si>
    <t>Description</t>
  </si>
  <si>
    <t>Circle 8</t>
  </si>
  <si>
    <t>Circle 5</t>
  </si>
  <si>
    <t>Circle 1</t>
  </si>
  <si>
    <t>Circle 4</t>
  </si>
  <si>
    <t>Circle 3</t>
  </si>
  <si>
    <t>Summary of data</t>
  </si>
  <si>
    <t>Description of sheets</t>
  </si>
  <si>
    <t>Histogram data</t>
  </si>
  <si>
    <t># Participants</t>
  </si>
  <si>
    <t>i/g</t>
  </si>
  <si>
    <t>mean</t>
  </si>
  <si>
    <t>i</t>
  </si>
  <si>
    <t>g</t>
  </si>
  <si>
    <t>trace length (m)</t>
  </si>
  <si>
    <t>Intensity (f/m)</t>
  </si>
  <si>
    <t>Density (f/A)</t>
  </si>
  <si>
    <t>radius</t>
  </si>
  <si>
    <t>0.5 m</t>
  </si>
  <si>
    <t>1.0 m</t>
  </si>
  <si>
    <t># of fractures</t>
  </si>
  <si>
    <t>Normalised cumulative frequency chart data</t>
  </si>
  <si>
    <t>Cumulative frequency chart data</t>
  </si>
  <si>
    <t>B: Scaled fracture trace length</t>
  </si>
  <si>
    <t>C: Summary fracture statistics by participant</t>
  </si>
  <si>
    <t>A: Exported trace length from ArcGIS</t>
  </si>
  <si>
    <t>B: Trace length scaled to size of scanline</t>
  </si>
  <si>
    <t>B: Corrected fracture trace lengths</t>
  </si>
  <si>
    <t>D: Fracture trace lengths scaled to the field</t>
  </si>
  <si>
    <t>A: Fracture trace lengths exported from ArcGIS</t>
  </si>
  <si>
    <t>A: Exported trace lengths from ArcGIS</t>
  </si>
  <si>
    <t>B: Data scaled to field circle</t>
  </si>
  <si>
    <t>Circle Area</t>
  </si>
  <si>
    <t>References</t>
  </si>
  <si>
    <t>Zeeb, C., Gomez-Rivas, E., Bons, P.D. and Blum, P., 2013. Evaluation of sampling methods for fracture netowrk characterization using outcrops. AAPG bulletin, 97(9), pp. 1545-1566</t>
  </si>
  <si>
    <t>N</t>
  </si>
  <si>
    <t>TL</t>
  </si>
  <si>
    <t>I</t>
  </si>
  <si>
    <t>D</t>
  </si>
  <si>
    <t>Attribute/statistic</t>
  </si>
  <si>
    <t>Bin (m)</t>
  </si>
  <si>
    <t>Scanline #</t>
  </si>
  <si>
    <t>All worksheets contain: A) raw exported trace lengths from ArcGIS; B) scaled trace lengths; C) summary of raw data (# of fractures, min/max trace lengths (tl)) and derived fracture statistics (mean trace length, Fracture Intensity and Fracture Density); and D) data for tl histograms, cumulative frequency charts and normalised cumulative frequency charts for all participants.</t>
  </si>
  <si>
    <t>p1</t>
  </si>
  <si>
    <t>D: Data for histogram, c.f. chart and normalised c.f. chart</t>
  </si>
  <si>
    <t>A: Exported fracture traces from ArcGIS</t>
  </si>
  <si>
    <t>g6</t>
  </si>
  <si>
    <t>g7</t>
  </si>
  <si>
    <t>g8</t>
  </si>
  <si>
    <t>g9</t>
  </si>
  <si>
    <t>g10</t>
  </si>
  <si>
    <t>g11</t>
  </si>
  <si>
    <t>g12</t>
  </si>
  <si>
    <t>range</t>
  </si>
  <si>
    <t>Median</t>
  </si>
  <si>
    <t>CoV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</si>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</sst>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Fill="1" applyBorder="1" applyAlignment="1"/>
    <xf numFmtId="0" fontId="0" fillId="0" borderId="2" xfId="0" applyFill="1" applyBorder="1" applyAlignment="1"/>
    <xf numFmtId="0" fontId="0" fillId="0" borderId="0" xfId="0" applyBorder="1"/>
    <xf numFmtId="0" fontId="0" fillId="0" borderId="5" xfId="0" applyBorder="1"/>
    <xf numFmtId="0" fontId="0" fillId="0" borderId="6" xfId="0" applyFill="1" applyBorder="1" applyAlignment="1"/>
    <xf numFmtId="0" fontId="0" fillId="0" borderId="7" xfId="0" applyBorder="1"/>
    <xf numFmtId="0" fontId="0" fillId="0" borderId="8" xfId="0" applyFill="1" applyBorder="1" applyAlignment="1"/>
    <xf numFmtId="9" fontId="0" fillId="0" borderId="0" xfId="1" applyFont="1" applyBorder="1"/>
    <xf numFmtId="9" fontId="0" fillId="0" borderId="6" xfId="1" applyFont="1" applyBorder="1"/>
    <xf numFmtId="9" fontId="0" fillId="0" borderId="2" xfId="1" applyFont="1" applyBorder="1"/>
    <xf numFmtId="9" fontId="0" fillId="0" borderId="8" xfId="1" applyFont="1" applyBorder="1"/>
    <xf numFmtId="0" fontId="0" fillId="0" borderId="6" xfId="0" applyBorder="1"/>
    <xf numFmtId="0" fontId="0" fillId="0" borderId="2" xfId="0" applyBorder="1"/>
    <xf numFmtId="0" fontId="0" fillId="0" borderId="8" xfId="0" applyBorder="1"/>
    <xf numFmtId="2" fontId="0" fillId="0" borderId="0" xfId="0" applyNumberFormat="1" applyBorder="1"/>
    <xf numFmtId="0" fontId="0" fillId="0" borderId="10" xfId="0" applyFill="1" applyBorder="1"/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0" fillId="0" borderId="15" xfId="0" applyBorder="1"/>
    <xf numFmtId="2" fontId="0" fillId="0" borderId="6" xfId="0" applyNumberFormat="1" applyBorder="1"/>
    <xf numFmtId="2" fontId="0" fillId="0" borderId="14" xfId="0" applyNumberFormat="1" applyBorder="1"/>
    <xf numFmtId="2" fontId="0" fillId="0" borderId="2" xfId="0" applyNumberFormat="1" applyBorder="1"/>
    <xf numFmtId="2" fontId="0" fillId="0" borderId="8" xfId="0" applyNumberFormat="1" applyBorder="1"/>
    <xf numFmtId="2" fontId="0" fillId="0" borderId="15" xfId="0" applyNumberFormat="1" applyBorder="1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6" xfId="1" applyFont="1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8" xfId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8" xfId="0" applyBorder="1"/>
    <xf numFmtId="0" fontId="0" fillId="0" borderId="24" xfId="0" applyBorder="1"/>
    <xf numFmtId="0" fontId="0" fillId="0" borderId="19" xfId="0" applyBorder="1"/>
    <xf numFmtId="0" fontId="0" fillId="0" borderId="16" xfId="0" applyBorder="1"/>
    <xf numFmtId="164" fontId="2" fillId="0" borderId="2" xfId="0" applyNumberFormat="1" applyFont="1" applyBorder="1"/>
    <xf numFmtId="0" fontId="0" fillId="0" borderId="26" xfId="0" applyFill="1" applyBorder="1"/>
    <xf numFmtId="0" fontId="0" fillId="0" borderId="27" xfId="0" applyFill="1" applyBorder="1"/>
    <xf numFmtId="0" fontId="0" fillId="0" borderId="31" xfId="0" applyBorder="1"/>
    <xf numFmtId="0" fontId="0" fillId="0" borderId="32" xfId="0" applyBorder="1"/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0" fillId="0" borderId="14" xfId="0" applyNumberFormat="1" applyFill="1" applyBorder="1"/>
    <xf numFmtId="2" fontId="0" fillId="0" borderId="0" xfId="0" applyNumberFormat="1" applyFill="1" applyBorder="1"/>
    <xf numFmtId="2" fontId="0" fillId="0" borderId="6" xfId="0" applyNumberFormat="1" applyFill="1" applyBorder="1"/>
    <xf numFmtId="2" fontId="0" fillId="0" borderId="15" xfId="0" applyNumberFormat="1" applyFill="1" applyBorder="1"/>
    <xf numFmtId="2" fontId="0" fillId="0" borderId="2" xfId="0" applyNumberFormat="1" applyFill="1" applyBorder="1"/>
    <xf numFmtId="2" fontId="0" fillId="0" borderId="8" xfId="0" applyNumberFormat="1" applyFill="1" applyBorder="1"/>
    <xf numFmtId="164" fontId="2" fillId="0" borderId="8" xfId="0" applyNumberFormat="1" applyFont="1" applyBorder="1"/>
    <xf numFmtId="164" fontId="2" fillId="0" borderId="40" xfId="0" applyNumberFormat="1" applyFont="1" applyBorder="1"/>
    <xf numFmtId="164" fontId="2" fillId="0" borderId="41" xfId="0" applyNumberFormat="1" applyFont="1" applyBorder="1"/>
    <xf numFmtId="0" fontId="2" fillId="0" borderId="39" xfId="0" applyFont="1" applyBorder="1"/>
    <xf numFmtId="0" fontId="2" fillId="0" borderId="7" xfId="0" applyFont="1" applyBorder="1"/>
    <xf numFmtId="2" fontId="2" fillId="0" borderId="40" xfId="0" applyNumberFormat="1" applyFont="1" applyBorder="1"/>
    <xf numFmtId="2" fontId="2" fillId="0" borderId="41" xfId="0" applyNumberFormat="1" applyFont="1" applyBorder="1"/>
    <xf numFmtId="0" fontId="2" fillId="0" borderId="42" xfId="0" applyFont="1" applyBorder="1"/>
    <xf numFmtId="2" fontId="2" fillId="0" borderId="43" xfId="0" applyNumberFormat="1" applyFont="1" applyBorder="1"/>
    <xf numFmtId="2" fontId="2" fillId="0" borderId="44" xfId="0" applyNumberFormat="1" applyFont="1" applyBorder="1"/>
    <xf numFmtId="0" fontId="1" fillId="0" borderId="0" xfId="0" applyFont="1" applyBorder="1" applyAlignment="1"/>
    <xf numFmtId="2" fontId="2" fillId="0" borderId="2" xfId="0" applyNumberFormat="1" applyFont="1" applyBorder="1"/>
    <xf numFmtId="2" fontId="2" fillId="0" borderId="8" xfId="0" applyNumberFormat="1" applyFont="1" applyBorder="1"/>
    <xf numFmtId="2" fontId="2" fillId="0" borderId="43" xfId="0" applyNumberFormat="1" applyFont="1" applyBorder="1" applyAlignment="1">
      <alignment horizontal="center"/>
    </xf>
    <xf numFmtId="2" fontId="2" fillId="0" borderId="44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40" xfId="0" applyNumberFormat="1" applyFont="1" applyBorder="1" applyAlignment="1">
      <alignment horizontal="center"/>
    </xf>
    <xf numFmtId="2" fontId="2" fillId="0" borderId="41" xfId="0" applyNumberFormat="1" applyFont="1" applyBorder="1" applyAlignment="1">
      <alignment horizontal="center"/>
    </xf>
    <xf numFmtId="0" fontId="2" fillId="0" borderId="30" xfId="0" applyFont="1" applyBorder="1"/>
    <xf numFmtId="0" fontId="2" fillId="0" borderId="3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6" fillId="0" borderId="14" xfId="2" applyBorder="1" applyAlignment="1">
      <alignment horizontal="center" vertical="center"/>
    </xf>
    <xf numFmtId="0" fontId="6" fillId="0" borderId="15" xfId="2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5" fillId="0" borderId="45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5" xfId="0" applyFill="1" applyBorder="1"/>
    <xf numFmtId="2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2" xfId="0" applyFill="1" applyBorder="1"/>
    <xf numFmtId="0" fontId="0" fillId="0" borderId="46" xfId="0" applyBorder="1"/>
    <xf numFmtId="0" fontId="0" fillId="0" borderId="12" xfId="0" applyBorder="1"/>
    <xf numFmtId="0" fontId="0" fillId="0" borderId="12" xfId="0" applyFill="1" applyBorder="1"/>
    <xf numFmtId="0" fontId="0" fillId="2" borderId="14" xfId="0" applyFill="1" applyBorder="1"/>
    <xf numFmtId="0" fontId="0" fillId="2" borderId="0" xfId="0" applyFill="1" applyBorder="1"/>
    <xf numFmtId="2" fontId="0" fillId="2" borderId="6" xfId="0" applyNumberFormat="1" applyFill="1" applyBorder="1"/>
    <xf numFmtId="0" fontId="1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/>
    </xf>
    <xf numFmtId="0" fontId="0" fillId="0" borderId="11" xfId="0" applyBorder="1"/>
    <xf numFmtId="0" fontId="0" fillId="0" borderId="4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14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0" fillId="0" borderId="15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horizontal="center" wrapText="1"/>
    </xf>
    <xf numFmtId="0" fontId="1" fillId="0" borderId="2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Percent" xfId="1" builtinId="5"/>
  </cellStyles>
  <dxfs count="20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W26"/>
  <sheetViews>
    <sheetView showGridLines="0" workbookViewId="0">
      <selection activeCell="M29" sqref="M29"/>
    </sheetView>
  </sheetViews>
  <sheetFormatPr defaultColWidth="8.85546875" defaultRowHeight="15" x14ac:dyDescent="0.25"/>
  <cols>
    <col min="1" max="1" width="8.85546875" style="92"/>
    <col min="2" max="2" width="11.5703125" style="92" bestFit="1" customWidth="1"/>
    <col min="3" max="3" width="6.85546875" style="92" bestFit="1" customWidth="1"/>
    <col min="4" max="4" width="11.7109375" style="92" bestFit="1" customWidth="1"/>
    <col min="5" max="5" width="4.140625" style="92" bestFit="1" customWidth="1"/>
    <col min="6" max="6" width="4.7109375" style="92" bestFit="1" customWidth="1"/>
    <col min="7" max="7" width="5.140625" style="92" bestFit="1" customWidth="1"/>
    <col min="8" max="8" width="6.28515625" style="92" bestFit="1" customWidth="1"/>
    <col min="9" max="9" width="4.7109375" style="92" bestFit="1" customWidth="1"/>
    <col min="10" max="10" width="5.140625" style="92" bestFit="1" customWidth="1"/>
    <col min="11" max="11" width="6.28515625" style="92" bestFit="1" customWidth="1"/>
    <col min="12" max="12" width="4.7109375" style="92" bestFit="1" customWidth="1"/>
    <col min="13" max="13" width="5.140625" style="92" bestFit="1" customWidth="1"/>
    <col min="14" max="14" width="6.28515625" style="92" bestFit="1" customWidth="1"/>
    <col min="15" max="15" width="4.7109375" style="92" bestFit="1" customWidth="1"/>
    <col min="16" max="16" width="5.140625" style="92" bestFit="1" customWidth="1"/>
    <col min="17" max="17" width="6.28515625" style="92" bestFit="1" customWidth="1"/>
    <col min="18" max="16384" width="8.85546875" style="92"/>
  </cols>
  <sheetData>
    <row r="1" spans="2:17" ht="15.75" thickBot="1" x14ac:dyDescent="0.3"/>
    <row r="2" spans="2:17" ht="15.75" thickBot="1" x14ac:dyDescent="0.3">
      <c r="B2" s="122"/>
      <c r="C2" s="167" t="s">
        <v>35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8"/>
    </row>
    <row r="3" spans="2:17" ht="15.75" thickBot="1" x14ac:dyDescent="0.3">
      <c r="B3" s="123" t="s">
        <v>27</v>
      </c>
      <c r="C3" s="158" t="s">
        <v>28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60"/>
    </row>
    <row r="4" spans="2:17" ht="15" customHeight="1" thickTop="1" x14ac:dyDescent="0.25">
      <c r="B4" s="115" t="s">
        <v>29</v>
      </c>
      <c r="C4" s="149" t="s">
        <v>70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1"/>
    </row>
    <row r="5" spans="2:17" x14ac:dyDescent="0.25">
      <c r="B5" s="115" t="s">
        <v>30</v>
      </c>
      <c r="C5" s="152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4"/>
    </row>
    <row r="6" spans="2:17" x14ac:dyDescent="0.25">
      <c r="B6" s="115" t="s">
        <v>31</v>
      </c>
      <c r="C6" s="152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4"/>
    </row>
    <row r="7" spans="2:17" x14ac:dyDescent="0.25">
      <c r="B7" s="115" t="s">
        <v>32</v>
      </c>
      <c r="C7" s="152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4"/>
    </row>
    <row r="8" spans="2:17" ht="15.75" thickBot="1" x14ac:dyDescent="0.3">
      <c r="B8" s="116" t="s">
        <v>33</v>
      </c>
      <c r="C8" s="155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7"/>
    </row>
    <row r="9" spans="2:17" ht="15.75" thickBot="1" x14ac:dyDescent="0.3"/>
    <row r="10" spans="2:17" ht="15.75" thickBot="1" x14ac:dyDescent="0.3">
      <c r="B10" s="169" t="s">
        <v>34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8"/>
    </row>
    <row r="11" spans="2:17" ht="28.9" customHeight="1" x14ac:dyDescent="0.25">
      <c r="B11" s="175" t="s">
        <v>69</v>
      </c>
      <c r="C11" s="177" t="s">
        <v>45</v>
      </c>
      <c r="D11" s="170" t="s">
        <v>37</v>
      </c>
      <c r="E11" s="177" t="s">
        <v>38</v>
      </c>
      <c r="F11" s="172" t="s">
        <v>48</v>
      </c>
      <c r="G11" s="173"/>
      <c r="H11" s="174"/>
      <c r="I11" s="172" t="s">
        <v>42</v>
      </c>
      <c r="J11" s="173"/>
      <c r="K11" s="173"/>
      <c r="L11" s="175" t="s">
        <v>43</v>
      </c>
      <c r="M11" s="173"/>
      <c r="N11" s="174"/>
      <c r="O11" s="172" t="s">
        <v>44</v>
      </c>
      <c r="P11" s="173"/>
      <c r="Q11" s="179"/>
    </row>
    <row r="12" spans="2:17" ht="15.75" thickBot="1" x14ac:dyDescent="0.3">
      <c r="B12" s="176"/>
      <c r="C12" s="178"/>
      <c r="D12" s="171"/>
      <c r="E12" s="178"/>
      <c r="F12" s="117" t="s">
        <v>19</v>
      </c>
      <c r="G12" s="118" t="s">
        <v>20</v>
      </c>
      <c r="H12" s="119" t="s">
        <v>39</v>
      </c>
      <c r="I12" s="117" t="s">
        <v>19</v>
      </c>
      <c r="J12" s="118" t="s">
        <v>20</v>
      </c>
      <c r="K12" s="118" t="s">
        <v>39</v>
      </c>
      <c r="L12" s="120" t="s">
        <v>19</v>
      </c>
      <c r="M12" s="118" t="s">
        <v>20</v>
      </c>
      <c r="N12" s="118" t="s">
        <v>39</v>
      </c>
      <c r="O12" s="117" t="s">
        <v>19</v>
      </c>
      <c r="P12" s="118" t="s">
        <v>20</v>
      </c>
      <c r="Q12" s="121" t="s">
        <v>39</v>
      </c>
    </row>
    <row r="13" spans="2:17" ht="15.75" thickTop="1" x14ac:dyDescent="0.25">
      <c r="B13" s="115" t="s">
        <v>29</v>
      </c>
      <c r="C13" s="93" t="s">
        <v>46</v>
      </c>
      <c r="D13" s="93">
        <v>20</v>
      </c>
      <c r="E13" s="93" t="s">
        <v>40</v>
      </c>
      <c r="F13" s="94">
        <f>MIN('Circle 8'!AS4:BL4)</f>
        <v>18</v>
      </c>
      <c r="G13" s="95">
        <f>MAX('Circle 8'!AS4:BL4)</f>
        <v>54</v>
      </c>
      <c r="H13" s="96">
        <f>AVERAGE('Circle 8'!AS4:BL4)</f>
        <v>34.4</v>
      </c>
      <c r="I13" s="97">
        <f>MIN('Circle 8'!AS5:BL5)</f>
        <v>5.6685463238468035E-3</v>
      </c>
      <c r="J13" s="98">
        <f>MAX('Circle 8'!AS6:BL6)</f>
        <v>0.98354071756128714</v>
      </c>
      <c r="K13" s="98">
        <f>AVERAGE('Circle 8'!AS9:BL9)</f>
        <v>0.27334770319560919</v>
      </c>
      <c r="L13" s="99">
        <f>MIN('Circle 8'!AS12:BL12)</f>
        <v>7.5726650885383009</v>
      </c>
      <c r="M13" s="100">
        <f>MAX('Circle 8'!AS12:BL12)</f>
        <v>13.046003444546812</v>
      </c>
      <c r="N13" s="100">
        <f>AVERAGE('Circle 8'!AS12:BL12)</f>
        <v>11.169400431769775</v>
      </c>
      <c r="O13" s="101">
        <f>MIN('Circle 8'!AS13:BL13)</f>
        <v>22.918311805232928</v>
      </c>
      <c r="P13" s="100">
        <f>MAX('Circle 8'!AS13:BL13)</f>
        <v>68.754935415698782</v>
      </c>
      <c r="Q13" s="102">
        <f>AVERAGE('Circle 8'!AS13:BL13)</f>
        <v>43.799440338889596</v>
      </c>
    </row>
    <row r="14" spans="2:17" x14ac:dyDescent="0.25">
      <c r="B14" s="115" t="s">
        <v>30</v>
      </c>
      <c r="C14" s="93" t="s">
        <v>47</v>
      </c>
      <c r="D14" s="93">
        <v>20</v>
      </c>
      <c r="E14" s="93" t="s">
        <v>40</v>
      </c>
      <c r="F14" s="94">
        <f>MIN('Circle 5'!AS4:BL4)</f>
        <v>13</v>
      </c>
      <c r="G14" s="95">
        <f>MAX('Circle 5'!AS4:BL4)</f>
        <v>56</v>
      </c>
      <c r="H14" s="96">
        <f>AVERAGE('Circle 5'!AS4:BL4)</f>
        <v>24.9</v>
      </c>
      <c r="I14" s="97">
        <f>MIN('Circle 5'!AS5:BL5)</f>
        <v>1.9407412794264237E-2</v>
      </c>
      <c r="J14" s="98">
        <f>MAX('Circle 5'!AS6:BL6)</f>
        <v>1.0506082458574673</v>
      </c>
      <c r="K14" s="98">
        <f>AVERAGE('Circle 5'!AS9:BL9)</f>
        <v>0.32860735100167165</v>
      </c>
      <c r="L14" s="99">
        <f>MIN('Circle 5'!AS12:BL12)</f>
        <v>1.8793401122937186</v>
      </c>
      <c r="M14" s="100">
        <f>MAX('Circle 5'!AS12:BL12)</f>
        <v>3.3066378365465159</v>
      </c>
      <c r="N14" s="100">
        <f>AVERAGE('Circle 5'!AS12:BL12)</f>
        <v>2.4019985956047969</v>
      </c>
      <c r="O14" s="101">
        <f>MIN('Circle 5'!AS13:BL13)</f>
        <v>4.1380285203892786</v>
      </c>
      <c r="P14" s="100">
        <f>MAX('Circle 5'!AS13:BL13)</f>
        <v>17.82535362629228</v>
      </c>
      <c r="Q14" s="102">
        <f>AVERAGE('Circle 5'!AS13:BL13)</f>
        <v>7.925916165976389</v>
      </c>
    </row>
    <row r="15" spans="2:17" x14ac:dyDescent="0.25">
      <c r="B15" s="115" t="s">
        <v>31</v>
      </c>
      <c r="C15" s="93" t="s">
        <v>47</v>
      </c>
      <c r="D15" s="93">
        <v>20</v>
      </c>
      <c r="E15" s="93" t="s">
        <v>40</v>
      </c>
      <c r="F15" s="94">
        <f>MIN('Circle 1'!AS4:BL4)</f>
        <v>9</v>
      </c>
      <c r="G15" s="95">
        <f>MAX('Circle 1'!AS4:BL4)</f>
        <v>40</v>
      </c>
      <c r="H15" s="96">
        <f>AVERAGE('Circle 1'!AS4:BL4)</f>
        <v>23.55</v>
      </c>
      <c r="I15" s="97">
        <f>MIN('Circle 1'!AS5:BL5)</f>
        <v>9.0150520314448181E-3</v>
      </c>
      <c r="J15" s="98">
        <f>MAX('Circle 1'!AS6:BL6)</f>
        <v>1.0297535581250203</v>
      </c>
      <c r="K15" s="98">
        <f>AVERAGE('Circle 1'!AS9:BL9)</f>
        <v>0.36796746138223546</v>
      </c>
      <c r="L15" s="99">
        <f>MIN('Circle 1'!AS12:BL12)</f>
        <v>2.0737799345824572</v>
      </c>
      <c r="M15" s="100">
        <f>MAX('Circle 1'!AS12:BL12)</f>
        <v>2.7692971095109771</v>
      </c>
      <c r="N15" s="100">
        <f>AVERAGE('Circle 1'!AS12:BL12)</f>
        <v>2.4667179437482138</v>
      </c>
      <c r="O15" s="101">
        <f>MIN('Circle 1'!AS13:BL13)</f>
        <v>2.8647889756541161</v>
      </c>
      <c r="P15" s="100">
        <f>MAX('Circle 1'!AS13:BL13)</f>
        <v>12.732395447351628</v>
      </c>
      <c r="Q15" s="102">
        <f>AVERAGE('Circle 1'!AS13:BL13)</f>
        <v>7.4961978196282715</v>
      </c>
    </row>
    <row r="16" spans="2:17" x14ac:dyDescent="0.25">
      <c r="B16" s="115" t="s">
        <v>32</v>
      </c>
      <c r="C16" s="93" t="s">
        <v>47</v>
      </c>
      <c r="D16" s="93">
        <v>7</v>
      </c>
      <c r="E16" s="93" t="s">
        <v>41</v>
      </c>
      <c r="F16" s="94">
        <f>MIN('Circle 4'!S4:Y4)</f>
        <v>11</v>
      </c>
      <c r="G16" s="95">
        <f>MAX('Circle 4'!S4:Y4)</f>
        <v>29</v>
      </c>
      <c r="H16" s="96">
        <f>AVERAGE('Circle 4'!S4:Y4)</f>
        <v>19.857142857142858</v>
      </c>
      <c r="I16" s="97">
        <f>MIN('Circle 4'!S5:Y5)</f>
        <v>2.3067088171667853E-2</v>
      </c>
      <c r="J16" s="98">
        <f>MAX('Circle 4'!S6:Y6)</f>
        <v>1.9498961405336723</v>
      </c>
      <c r="K16" s="98">
        <f>AVERAGE('Circle 4'!S9:Y9)</f>
        <v>0.69191939481611586</v>
      </c>
      <c r="L16" s="99">
        <f>MIN('Circle 4'!S12:Y12)</f>
        <v>3.1481049211489562</v>
      </c>
      <c r="M16" s="100">
        <f>MAX('Circle 4'!S12:Y12)</f>
        <v>4.6084352141979767</v>
      </c>
      <c r="N16" s="100">
        <f>AVERAGE('Circle 4'!S12:Y12)</f>
        <v>4.0084738697795794</v>
      </c>
      <c r="O16" s="101">
        <f>MIN('Circle 4'!S13:Y13)</f>
        <v>3.5014087480216975</v>
      </c>
      <c r="P16" s="100">
        <f>MAX('Circle 4'!S13:Y13)</f>
        <v>9.2309866993299305</v>
      </c>
      <c r="Q16" s="102">
        <f>AVERAGE('Circle 4'!S13:Y13)</f>
        <v>6.3207248827924145</v>
      </c>
    </row>
    <row r="17" spans="2:23" ht="15.75" thickBot="1" x14ac:dyDescent="0.3">
      <c r="B17" s="116" t="s">
        <v>33</v>
      </c>
      <c r="C17" s="103" t="s">
        <v>47</v>
      </c>
      <c r="D17" s="103">
        <v>7</v>
      </c>
      <c r="E17" s="103" t="s">
        <v>41</v>
      </c>
      <c r="F17" s="104">
        <f>MIN('Circle 3'!S4:Y4)</f>
        <v>18</v>
      </c>
      <c r="G17" s="105">
        <f>MAX('Circle 3'!S4:Y4)</f>
        <v>50</v>
      </c>
      <c r="H17" s="106">
        <f>AVERAGE('Circle 3'!S4:Y4)</f>
        <v>27.428571428571427</v>
      </c>
      <c r="I17" s="107">
        <f>MIN('Circle 3'!S5:Y5)</f>
        <v>4.1796773418825983E-2</v>
      </c>
      <c r="J17" s="108">
        <f>MAX('Circle 3'!S6:Y6)</f>
        <v>2.0056294254219229</v>
      </c>
      <c r="K17" s="108">
        <f>AVERAGE('Circle 3'!S9:Y9)</f>
        <v>0.6127053039424688</v>
      </c>
      <c r="L17" s="109">
        <f>MIN('Circle 3'!S12:Y12)</f>
        <v>3.9189792192353035</v>
      </c>
      <c r="M17" s="110">
        <f>MAX('Circle 3'!S12:Y12)</f>
        <v>6.0153178895120583</v>
      </c>
      <c r="N17" s="110">
        <f>AVERAGE('Circle 3'!S12:Y12)</f>
        <v>4.9106047874692678</v>
      </c>
      <c r="O17" s="111">
        <f>MIN('Circle 3'!S13:Y13)</f>
        <v>5.7295779513082321</v>
      </c>
      <c r="P17" s="110">
        <f>MAX('Circle 3'!S13:Y13)</f>
        <v>15.915494309189533</v>
      </c>
      <c r="Q17" s="112">
        <f>AVERAGE('Circle 3'!S13:Y13)</f>
        <v>8.7307854496125437</v>
      </c>
    </row>
    <row r="18" spans="2:23" ht="15.75" thickBot="1" x14ac:dyDescent="0.3"/>
    <row r="19" spans="2:23" x14ac:dyDescent="0.25">
      <c r="B19" s="113" t="s">
        <v>61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114"/>
      <c r="R19" s="95"/>
      <c r="S19" s="95"/>
      <c r="T19" s="95"/>
      <c r="U19" s="95"/>
      <c r="V19" s="95"/>
      <c r="W19" s="95"/>
    </row>
    <row r="20" spans="2:23" ht="14.45" customHeight="1" x14ac:dyDescent="0.25">
      <c r="B20" s="161" t="s">
        <v>62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3"/>
      <c r="R20" s="124"/>
      <c r="S20" s="124"/>
      <c r="T20" s="124"/>
      <c r="U20" s="124"/>
      <c r="V20" s="124"/>
      <c r="W20" s="95"/>
    </row>
    <row r="21" spans="2:23" x14ac:dyDescent="0.25">
      <c r="B21" s="161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3"/>
      <c r="R21" s="124"/>
      <c r="S21" s="124"/>
      <c r="T21" s="124"/>
      <c r="U21" s="124"/>
      <c r="V21" s="124"/>
      <c r="W21" s="95"/>
    </row>
    <row r="22" spans="2:23" ht="15.75" thickBot="1" x14ac:dyDescent="0.3">
      <c r="B22" s="164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6"/>
      <c r="R22" s="95"/>
      <c r="S22" s="95"/>
      <c r="T22" s="95"/>
      <c r="U22" s="95"/>
      <c r="V22" s="95"/>
      <c r="W22" s="95"/>
    </row>
    <row r="23" spans="2:23" x14ac:dyDescent="0.25"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95"/>
      <c r="S23" s="95"/>
      <c r="T23" s="95"/>
      <c r="U23" s="95"/>
      <c r="V23" s="95"/>
      <c r="W23" s="95"/>
    </row>
    <row r="24" spans="2:23" x14ac:dyDescent="0.25"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95"/>
      <c r="S24" s="95"/>
      <c r="T24" s="95"/>
      <c r="U24" s="95"/>
      <c r="V24" s="95"/>
      <c r="W24" s="95"/>
    </row>
    <row r="25" spans="2:23" x14ac:dyDescent="0.25"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95"/>
      <c r="S25" s="95"/>
      <c r="T25" s="95"/>
      <c r="U25" s="95"/>
      <c r="V25" s="95"/>
      <c r="W25" s="95"/>
    </row>
    <row r="26" spans="2:23" x14ac:dyDescent="0.25"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</row>
  </sheetData>
  <mergeCells count="13">
    <mergeCell ref="C4:Q8"/>
    <mergeCell ref="C3:Q3"/>
    <mergeCell ref="B20:Q22"/>
    <mergeCell ref="C2:Q2"/>
    <mergeCell ref="B10:Q10"/>
    <mergeCell ref="D11:D12"/>
    <mergeCell ref="F11:H11"/>
    <mergeCell ref="I11:K11"/>
    <mergeCell ref="B11:B12"/>
    <mergeCell ref="C11:C12"/>
    <mergeCell ref="E11:E12"/>
    <mergeCell ref="O11:Q11"/>
    <mergeCell ref="L11:N11"/>
  </mergeCells>
  <hyperlinks>
    <hyperlink ref="B13" location="'Circle 8'!A1" display="Circle 8"/>
    <hyperlink ref="B14" location="'Circle 5'!A1" display="Circle 5"/>
    <hyperlink ref="B15" location="'Circle 1'!A1" display="Circle 1"/>
    <hyperlink ref="B16" location="'Circle 4'!A1" display="Circle 4"/>
    <hyperlink ref="B17" location="'Circle 3'!A1" display="Circle 3"/>
    <hyperlink ref="B4" location="'Circle 8'!A1" display="Circle 8"/>
    <hyperlink ref="B5" location="'Circle 5'!A1" display="Circle 5"/>
    <hyperlink ref="B6" location="'Circle 1'!A1" display="Circle 1"/>
    <hyperlink ref="B7" location="'Circle 4'!A1" display="Circle 4"/>
    <hyperlink ref="B8" location="'Circle 3'!A1" display="Circle 3"/>
  </hyperlink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N77"/>
  <sheetViews>
    <sheetView showGridLines="0" topLeftCell="AH1" zoomScaleNormal="100" workbookViewId="0">
      <selection activeCell="BM3" sqref="BM3:BQ13"/>
    </sheetView>
  </sheetViews>
  <sheetFormatPr defaultRowHeight="15" x14ac:dyDescent="0.25"/>
  <cols>
    <col min="2" max="21" width="4.85546875" bestFit="1" customWidth="1"/>
    <col min="23" max="42" width="4.85546875" bestFit="1" customWidth="1"/>
    <col min="44" max="44" width="16.7109375" bestFit="1" customWidth="1"/>
    <col min="45" max="48" width="5.5703125" bestFit="1" customWidth="1"/>
    <col min="49" max="49" width="6" bestFit="1" customWidth="1"/>
    <col min="50" max="63" width="5.5703125" bestFit="1" customWidth="1"/>
    <col min="64" max="64" width="6" bestFit="1" customWidth="1"/>
    <col min="65" max="65" width="6.28515625" customWidth="1"/>
    <col min="66" max="70" width="6" customWidth="1"/>
    <col min="72" max="72" width="7.28515625" bestFit="1" customWidth="1"/>
    <col min="73" max="92" width="5.7109375" bestFit="1" customWidth="1"/>
  </cols>
  <sheetData>
    <row r="1" spans="2:92" ht="15.75" thickBot="1" x14ac:dyDescent="0.3"/>
    <row r="2" spans="2:92" ht="15.75" thickBot="1" x14ac:dyDescent="0.3">
      <c r="B2" s="189" t="s">
        <v>53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1"/>
      <c r="W2" s="192" t="s">
        <v>54</v>
      </c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4"/>
      <c r="AR2" s="192" t="s">
        <v>52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  <c r="BJ2" s="193"/>
      <c r="BK2" s="193"/>
      <c r="BL2" s="194"/>
      <c r="BM2" s="63"/>
      <c r="BN2" s="63"/>
      <c r="BO2" s="63"/>
      <c r="BP2" s="63"/>
      <c r="BQ2" s="63"/>
      <c r="BR2" s="63"/>
      <c r="BT2" s="192" t="s">
        <v>72</v>
      </c>
      <c r="BU2" s="193"/>
      <c r="BV2" s="193"/>
      <c r="BW2" s="193"/>
      <c r="BX2" s="193"/>
      <c r="BY2" s="193"/>
      <c r="BZ2" s="193"/>
      <c r="CA2" s="193"/>
      <c r="CB2" s="193"/>
      <c r="CC2" s="193"/>
      <c r="CD2" s="193"/>
      <c r="CE2" s="193"/>
      <c r="CF2" s="193"/>
      <c r="CG2" s="193"/>
      <c r="CH2" s="193"/>
      <c r="CI2" s="193"/>
      <c r="CJ2" s="193"/>
      <c r="CK2" s="193"/>
      <c r="CL2" s="193"/>
      <c r="CM2" s="193"/>
      <c r="CN2" s="194"/>
    </row>
    <row r="3" spans="2:92" ht="15.75" thickBot="1" x14ac:dyDescent="0.3">
      <c r="B3" s="56" t="s">
        <v>71</v>
      </c>
      <c r="C3" s="16" t="s">
        <v>0</v>
      </c>
      <c r="D3" s="16" t="s">
        <v>1</v>
      </c>
      <c r="E3" s="16" t="s">
        <v>2</v>
      </c>
      <c r="F3" s="16" t="s">
        <v>3</v>
      </c>
      <c r="G3" s="16" t="s">
        <v>4</v>
      </c>
      <c r="H3" s="16" t="s">
        <v>5</v>
      </c>
      <c r="I3" s="16" t="s">
        <v>6</v>
      </c>
      <c r="J3" s="16" t="s">
        <v>7</v>
      </c>
      <c r="K3" s="16" t="s">
        <v>8</v>
      </c>
      <c r="L3" s="16" t="s">
        <v>9</v>
      </c>
      <c r="M3" s="16" t="s">
        <v>10</v>
      </c>
      <c r="N3" s="16" t="s">
        <v>11</v>
      </c>
      <c r="O3" s="16" t="s">
        <v>12</v>
      </c>
      <c r="P3" s="16" t="s">
        <v>13</v>
      </c>
      <c r="Q3" s="16" t="s">
        <v>14</v>
      </c>
      <c r="R3" s="16" t="s">
        <v>15</v>
      </c>
      <c r="S3" s="16" t="s">
        <v>16</v>
      </c>
      <c r="T3" s="16" t="s">
        <v>17</v>
      </c>
      <c r="U3" s="57" t="s">
        <v>18</v>
      </c>
      <c r="W3" s="52" t="s">
        <v>71</v>
      </c>
      <c r="X3" s="51" t="s">
        <v>0</v>
      </c>
      <c r="Y3" s="51" t="s">
        <v>1</v>
      </c>
      <c r="Z3" s="51" t="s">
        <v>2</v>
      </c>
      <c r="AA3" s="51" t="s">
        <v>3</v>
      </c>
      <c r="AB3" s="51" t="s">
        <v>4</v>
      </c>
      <c r="AC3" s="51" t="s">
        <v>5</v>
      </c>
      <c r="AD3" s="51" t="s">
        <v>6</v>
      </c>
      <c r="AE3" s="51" t="s">
        <v>7</v>
      </c>
      <c r="AF3" s="51" t="s">
        <v>8</v>
      </c>
      <c r="AG3" s="51" t="s">
        <v>9</v>
      </c>
      <c r="AH3" s="51" t="s">
        <v>10</v>
      </c>
      <c r="AI3" s="51" t="s">
        <v>11</v>
      </c>
      <c r="AJ3" s="51" t="s">
        <v>12</v>
      </c>
      <c r="AK3" s="51" t="s">
        <v>13</v>
      </c>
      <c r="AL3" s="51" t="s">
        <v>14</v>
      </c>
      <c r="AM3" s="51" t="s">
        <v>15</v>
      </c>
      <c r="AN3" s="51" t="s">
        <v>16</v>
      </c>
      <c r="AO3" s="51" t="s">
        <v>17</v>
      </c>
      <c r="AP3" s="53" t="s">
        <v>18</v>
      </c>
      <c r="AR3" s="54" t="s">
        <v>67</v>
      </c>
      <c r="AS3" s="51" t="str">
        <f t="shared" ref="AS3:BL3" si="0">W3</f>
        <v>p1</v>
      </c>
      <c r="AT3" s="51" t="str">
        <f t="shared" si="0"/>
        <v>p3</v>
      </c>
      <c r="AU3" s="51" t="str">
        <f t="shared" si="0"/>
        <v>p11</v>
      </c>
      <c r="AV3" s="51" t="str">
        <f t="shared" si="0"/>
        <v>p12</v>
      </c>
      <c r="AW3" s="51" t="str">
        <f t="shared" si="0"/>
        <v>p13</v>
      </c>
      <c r="AX3" s="51" t="str">
        <f t="shared" si="0"/>
        <v>p14</v>
      </c>
      <c r="AY3" s="51" t="str">
        <f t="shared" si="0"/>
        <v>p15</v>
      </c>
      <c r="AZ3" s="51" t="str">
        <f t="shared" si="0"/>
        <v>p16</v>
      </c>
      <c r="BA3" s="51" t="str">
        <f t="shared" si="0"/>
        <v>p17</v>
      </c>
      <c r="BB3" s="51" t="str">
        <f t="shared" si="0"/>
        <v>p18</v>
      </c>
      <c r="BC3" s="51" t="str">
        <f t="shared" si="0"/>
        <v>p19</v>
      </c>
      <c r="BD3" s="51" t="str">
        <f t="shared" si="0"/>
        <v>p20</v>
      </c>
      <c r="BE3" s="51" t="str">
        <f t="shared" si="0"/>
        <v>p21</v>
      </c>
      <c r="BF3" s="51" t="str">
        <f t="shared" si="0"/>
        <v>p22</v>
      </c>
      <c r="BG3" s="51" t="str">
        <f t="shared" si="0"/>
        <v>p23</v>
      </c>
      <c r="BH3" s="51" t="str">
        <f t="shared" si="0"/>
        <v>p24</v>
      </c>
      <c r="BI3" s="51" t="str">
        <f t="shared" si="0"/>
        <v>p25</v>
      </c>
      <c r="BJ3" s="51" t="str">
        <f t="shared" si="0"/>
        <v>p26</v>
      </c>
      <c r="BK3" s="51" t="str">
        <f t="shared" si="0"/>
        <v>p27</v>
      </c>
      <c r="BL3" s="53" t="str">
        <f t="shared" si="0"/>
        <v>p29</v>
      </c>
      <c r="BM3" s="137" t="s">
        <v>82</v>
      </c>
      <c r="BN3" s="138" t="s">
        <v>19</v>
      </c>
      <c r="BO3" s="138" t="s">
        <v>20</v>
      </c>
      <c r="BP3" s="139" t="s">
        <v>81</v>
      </c>
      <c r="BQ3" s="133" t="s">
        <v>83</v>
      </c>
      <c r="BR3" s="3"/>
      <c r="BT3" s="180" t="s">
        <v>24</v>
      </c>
      <c r="BU3" s="181"/>
      <c r="BV3" s="181"/>
      <c r="BW3" s="181"/>
      <c r="BX3" s="181"/>
      <c r="BY3" s="181"/>
      <c r="BZ3" s="181"/>
      <c r="CA3" s="181"/>
      <c r="CB3" s="181"/>
      <c r="CC3" s="181"/>
      <c r="CD3" s="181"/>
      <c r="CE3" s="181"/>
      <c r="CF3" s="181"/>
      <c r="CG3" s="181"/>
      <c r="CH3" s="181"/>
      <c r="CI3" s="181"/>
      <c r="CJ3" s="181"/>
      <c r="CK3" s="181"/>
      <c r="CL3" s="181"/>
      <c r="CM3" s="181"/>
      <c r="CN3" s="182"/>
    </row>
    <row r="4" spans="2:92" ht="16.5" thickTop="1" thickBot="1" x14ac:dyDescent="0.3">
      <c r="B4" s="65">
        <v>0.28325062747020702</v>
      </c>
      <c r="C4" s="66">
        <v>0.101472302319233</v>
      </c>
      <c r="D4" s="66">
        <v>7.2099999524653E-2</v>
      </c>
      <c r="E4" s="66">
        <v>8.9809348942398004E-2</v>
      </c>
      <c r="F4" s="66">
        <v>0.121662717409747</v>
      </c>
      <c r="G4" s="66">
        <v>0.110910703888323</v>
      </c>
      <c r="H4" s="66">
        <v>8.2790246708626003E-2</v>
      </c>
      <c r="I4" s="66">
        <v>8.3862593426825005E-2</v>
      </c>
      <c r="J4" s="66">
        <v>0.15384522259240099</v>
      </c>
      <c r="K4" s="66">
        <v>0.19507283011721099</v>
      </c>
      <c r="L4" s="66">
        <v>0.162858247312339</v>
      </c>
      <c r="M4" s="66">
        <v>0.18088708463434899</v>
      </c>
      <c r="N4" s="66">
        <v>0.199625693548141</v>
      </c>
      <c r="O4" s="66">
        <v>0.30564373475003398</v>
      </c>
      <c r="P4" s="66">
        <v>6.2202490576483999E-2</v>
      </c>
      <c r="Q4" s="66">
        <v>0.77096089095028197</v>
      </c>
      <c r="R4" s="66">
        <v>0.17618212025153501</v>
      </c>
      <c r="S4" s="66">
        <v>7.8936392626088994E-2</v>
      </c>
      <c r="T4" s="66">
        <v>4.1663815480274001E-2</v>
      </c>
      <c r="U4" s="67">
        <v>9.1617205489937001E-2</v>
      </c>
      <c r="W4" s="21">
        <f t="shared" ref="W4:W21" si="1">B4*(1/7.35)</f>
        <v>3.8537500336082588E-2</v>
      </c>
      <c r="X4" s="15">
        <f t="shared" ref="X4:X21" si="2">C4*(1/7.35)</f>
        <v>1.3805755417582723E-2</v>
      </c>
      <c r="Y4" s="15">
        <f t="shared" ref="Y4:Y21" si="3">D4*(1/7.35)</f>
        <v>9.8095237448507493E-3</v>
      </c>
      <c r="Z4" s="15">
        <f t="shared" ref="Z4:Z21" si="4">E4*(1/7.35)</f>
        <v>1.2218959039782042E-2</v>
      </c>
      <c r="AA4" s="15">
        <f t="shared" ref="AA4:AA21" si="5">F4*(1/7.35)</f>
        <v>1.6552750667992791E-2</v>
      </c>
      <c r="AB4" s="15">
        <f t="shared" ref="AB4:AB21" si="6">G4*(1/7.35)</f>
        <v>1.5089891685486124E-2</v>
      </c>
      <c r="AC4" s="15">
        <f t="shared" ref="AC4:AC21" si="7">H4*(1/7.35)</f>
        <v>1.1263979144030749E-2</v>
      </c>
      <c r="AD4" s="15">
        <f t="shared" ref="AD4:AD21" si="8">I4*(1/7.35)</f>
        <v>1.1409876656710886E-2</v>
      </c>
      <c r="AE4" s="15">
        <f t="shared" ref="AE4:AE21" si="9">J4*(1/7.35)</f>
        <v>2.0931322801687212E-2</v>
      </c>
      <c r="AF4" s="15">
        <f t="shared" ref="AF4:AF21" si="10">K4*(1/7.35)</f>
        <v>2.6540521104382452E-2</v>
      </c>
      <c r="AG4" s="15">
        <f t="shared" ref="AG4:AG21" si="11">L4*(1/7.35)</f>
        <v>2.2157584668345442E-2</v>
      </c>
      <c r="AH4" s="15">
        <f t="shared" ref="AH4:AH21" si="12">M4*(1/7.35)</f>
        <v>2.4610487705353606E-2</v>
      </c>
      <c r="AI4" s="15">
        <f t="shared" ref="AI4:AI21" si="13">N4*(1/7.35)</f>
        <v>2.7159958305869526E-2</v>
      </c>
      <c r="AJ4" s="15">
        <f t="shared" ref="AJ4:AJ21" si="14">O4*(1/7.35)</f>
        <v>4.1584181598644084E-2</v>
      </c>
      <c r="AK4" s="15">
        <f t="shared" ref="AK4:AK21" si="15">P4*(1/7.35)</f>
        <v>8.4629238879570072E-3</v>
      </c>
      <c r="AL4" s="15">
        <f t="shared" ref="AL4:AL21" si="16">Q4*(1/7.35)</f>
        <v>0.10489263822452817</v>
      </c>
      <c r="AM4" s="15">
        <f t="shared" ref="AM4:AM21" si="17">R4*(1/7.35)</f>
        <v>2.3970356496807486E-2</v>
      </c>
      <c r="AN4" s="15">
        <f t="shared" ref="AN4:AN21" si="18">S4*(1/7.35)</f>
        <v>1.0739645255250204E-2</v>
      </c>
      <c r="AO4" s="15">
        <f t="shared" ref="AO4:AO21" si="19">T4*(1/7.35)</f>
        <v>5.6685463238468035E-3</v>
      </c>
      <c r="AP4" s="20">
        <f t="shared" ref="AP4:AP21" si="20">U4*(1/7.35)</f>
        <v>1.2464925916998233E-2</v>
      </c>
      <c r="AR4" s="4" t="s">
        <v>63</v>
      </c>
      <c r="AS4" s="3">
        <f>COUNT(W4:W57)</f>
        <v>29</v>
      </c>
      <c r="AT4" s="3">
        <f t="shared" ref="AT4:BL4" si="21">COUNT(X4:X57)</f>
        <v>54</v>
      </c>
      <c r="AU4" s="3">
        <f t="shared" si="21"/>
        <v>54</v>
      </c>
      <c r="AV4" s="3">
        <f t="shared" si="21"/>
        <v>44</v>
      </c>
      <c r="AW4" s="3">
        <f t="shared" si="21"/>
        <v>48</v>
      </c>
      <c r="AX4" s="3">
        <f t="shared" si="21"/>
        <v>43</v>
      </c>
      <c r="AY4" s="3">
        <f t="shared" si="21"/>
        <v>38</v>
      </c>
      <c r="AZ4" s="3">
        <f t="shared" si="21"/>
        <v>28</v>
      </c>
      <c r="BA4" s="3">
        <f t="shared" si="21"/>
        <v>28</v>
      </c>
      <c r="BB4" s="3">
        <f t="shared" si="21"/>
        <v>31</v>
      </c>
      <c r="BC4" s="3">
        <f t="shared" si="21"/>
        <v>29</v>
      </c>
      <c r="BD4" s="3">
        <f t="shared" si="21"/>
        <v>18</v>
      </c>
      <c r="BE4" s="3">
        <f t="shared" si="21"/>
        <v>30</v>
      </c>
      <c r="BF4" s="3">
        <f t="shared" si="21"/>
        <v>20</v>
      </c>
      <c r="BG4" s="3">
        <f t="shared" si="21"/>
        <v>26</v>
      </c>
      <c r="BH4" s="3">
        <f t="shared" si="21"/>
        <v>19</v>
      </c>
      <c r="BI4" s="3">
        <f t="shared" si="21"/>
        <v>41</v>
      </c>
      <c r="BJ4" s="3">
        <f t="shared" si="21"/>
        <v>43</v>
      </c>
      <c r="BK4" s="3">
        <f t="shared" si="21"/>
        <v>29</v>
      </c>
      <c r="BL4" s="12">
        <f t="shared" si="21"/>
        <v>36</v>
      </c>
      <c r="BM4" s="134">
        <f>MEDIAN(AS4:BL4)</f>
        <v>30.5</v>
      </c>
      <c r="BN4" s="132">
        <f>MIN(AS4:BL4)</f>
        <v>18</v>
      </c>
      <c r="BO4" s="3">
        <f>MAX(AS4:BL4)</f>
        <v>54</v>
      </c>
      <c r="BP4" s="3">
        <f>BO4-BN4</f>
        <v>36</v>
      </c>
      <c r="BQ4" s="20">
        <f>(QUARTILE(AS4:BL4,3)-QUARTILE(AS4:BL4,1))/BM4</f>
        <v>0.49180327868852458</v>
      </c>
      <c r="BR4" s="3"/>
      <c r="BT4" s="26" t="s">
        <v>68</v>
      </c>
      <c r="BU4" s="125" t="s">
        <v>71</v>
      </c>
      <c r="BV4" s="17" t="s">
        <v>0</v>
      </c>
      <c r="BW4" s="17" t="s">
        <v>1</v>
      </c>
      <c r="BX4" s="17" t="s">
        <v>2</v>
      </c>
      <c r="BY4" s="17" t="s">
        <v>3</v>
      </c>
      <c r="BZ4" s="17" t="s">
        <v>4</v>
      </c>
      <c r="CA4" s="17" t="s">
        <v>5</v>
      </c>
      <c r="CB4" s="17" t="s">
        <v>6</v>
      </c>
      <c r="CC4" s="17" t="s">
        <v>7</v>
      </c>
      <c r="CD4" s="17" t="s">
        <v>8</v>
      </c>
      <c r="CE4" s="17" t="s">
        <v>9</v>
      </c>
      <c r="CF4" s="17" t="s">
        <v>10</v>
      </c>
      <c r="CG4" s="17" t="s">
        <v>11</v>
      </c>
      <c r="CH4" s="17" t="s">
        <v>12</v>
      </c>
      <c r="CI4" s="17" t="s">
        <v>13</v>
      </c>
      <c r="CJ4" s="17" t="s">
        <v>14</v>
      </c>
      <c r="CK4" s="17" t="s">
        <v>15</v>
      </c>
      <c r="CL4" s="17" t="s">
        <v>16</v>
      </c>
      <c r="CM4" s="17" t="s">
        <v>17</v>
      </c>
      <c r="CN4" s="18" t="s">
        <v>18</v>
      </c>
    </row>
    <row r="5" spans="2:92" ht="15.75" thickTop="1" x14ac:dyDescent="0.25">
      <c r="B5" s="65">
        <v>0.35501811966692498</v>
      </c>
      <c r="C5" s="66">
        <v>0.104875402378364</v>
      </c>
      <c r="D5" s="66">
        <v>7.9938289942528995E-2</v>
      </c>
      <c r="E5" s="66">
        <v>0.107623829437607</v>
      </c>
      <c r="F5" s="66">
        <v>0.15736709160557399</v>
      </c>
      <c r="G5" s="66">
        <v>0.11243623409862701</v>
      </c>
      <c r="H5" s="66">
        <v>0.11032093939769499</v>
      </c>
      <c r="I5" s="66">
        <v>0.17255873991845699</v>
      </c>
      <c r="J5" s="66">
        <v>0.19161650229234001</v>
      </c>
      <c r="K5" s="66">
        <v>0.20911485270027999</v>
      </c>
      <c r="L5" s="66">
        <v>0.21022879041099299</v>
      </c>
      <c r="M5" s="66">
        <v>0.42420160479196201</v>
      </c>
      <c r="N5" s="66">
        <v>0.22745430280524101</v>
      </c>
      <c r="O5" s="66">
        <v>0.57704477764348505</v>
      </c>
      <c r="P5" s="66">
        <v>9.0074078087664003E-2</v>
      </c>
      <c r="Q5" s="66">
        <v>0.77972865953040205</v>
      </c>
      <c r="R5" s="66">
        <v>0.18524848973004901</v>
      </c>
      <c r="S5" s="66">
        <v>0.143333836081458</v>
      </c>
      <c r="T5" s="66">
        <v>0.16612552269460201</v>
      </c>
      <c r="U5" s="67">
        <v>0.12716927833685501</v>
      </c>
      <c r="W5" s="21">
        <f t="shared" si="1"/>
        <v>4.8301784988697277E-2</v>
      </c>
      <c r="X5" s="15">
        <f t="shared" si="2"/>
        <v>1.4268762228348844E-2</v>
      </c>
      <c r="Y5" s="15">
        <f t="shared" si="3"/>
        <v>1.0875957815310068E-2</v>
      </c>
      <c r="Z5" s="15">
        <f t="shared" si="4"/>
        <v>1.4642697882667619E-2</v>
      </c>
      <c r="AA5" s="15">
        <f t="shared" si="5"/>
        <v>2.1410488653819594E-2</v>
      </c>
      <c r="AB5" s="15">
        <f t="shared" si="6"/>
        <v>1.529744681613973E-2</v>
      </c>
      <c r="AC5" s="15">
        <f t="shared" si="7"/>
        <v>1.5009651618734014E-2</v>
      </c>
      <c r="AD5" s="15">
        <f t="shared" si="8"/>
        <v>2.347737958074245E-2</v>
      </c>
      <c r="AE5" s="15">
        <f t="shared" si="9"/>
        <v>2.6070272420726535E-2</v>
      </c>
      <c r="AF5" s="15">
        <f t="shared" si="10"/>
        <v>2.8451000367385036E-2</v>
      </c>
      <c r="AG5" s="15">
        <f t="shared" si="11"/>
        <v>2.8602556518502451E-2</v>
      </c>
      <c r="AH5" s="15">
        <f t="shared" si="12"/>
        <v>5.7714504053328168E-2</v>
      </c>
      <c r="AI5" s="15">
        <f t="shared" si="13"/>
        <v>3.0946163646971569E-2</v>
      </c>
      <c r="AJ5" s="15">
        <f t="shared" si="14"/>
        <v>7.8509493556936746E-2</v>
      </c>
      <c r="AK5" s="15">
        <f t="shared" si="15"/>
        <v>1.2254976610566532E-2</v>
      </c>
      <c r="AL5" s="15">
        <f t="shared" si="16"/>
        <v>0.10608553190889825</v>
      </c>
      <c r="AM5" s="15">
        <f t="shared" si="17"/>
        <v>2.5203876153748167E-2</v>
      </c>
      <c r="AN5" s="15">
        <f t="shared" si="18"/>
        <v>1.9501202187953471E-2</v>
      </c>
      <c r="AO5" s="15">
        <f t="shared" si="19"/>
        <v>2.2602111931238372E-2</v>
      </c>
      <c r="AP5" s="20">
        <f t="shared" si="20"/>
        <v>1.7301942630864629E-2</v>
      </c>
      <c r="AR5" s="4" t="s">
        <v>23</v>
      </c>
      <c r="AS5" s="15">
        <f>MIN(W4:W58)</f>
        <v>3.8537500336082588E-2</v>
      </c>
      <c r="AT5" s="15">
        <f t="shared" ref="AT5:BL5" si="22">MIN(X4:X58)</f>
        <v>1.3805755417582723E-2</v>
      </c>
      <c r="AU5" s="15">
        <f t="shared" si="22"/>
        <v>9.8095237448507493E-3</v>
      </c>
      <c r="AV5" s="15">
        <f t="shared" si="22"/>
        <v>1.2218959039782042E-2</v>
      </c>
      <c r="AW5" s="15">
        <f t="shared" si="22"/>
        <v>1.6552750667992791E-2</v>
      </c>
      <c r="AX5" s="15">
        <f t="shared" si="22"/>
        <v>1.5089891685486124E-2</v>
      </c>
      <c r="AY5" s="15">
        <f t="shared" si="22"/>
        <v>1.1263979144030749E-2</v>
      </c>
      <c r="AZ5" s="15">
        <f t="shared" si="22"/>
        <v>1.1409876656710886E-2</v>
      </c>
      <c r="BA5" s="15">
        <f t="shared" si="22"/>
        <v>2.0931322801687212E-2</v>
      </c>
      <c r="BB5" s="15">
        <f t="shared" si="22"/>
        <v>2.6540521104382452E-2</v>
      </c>
      <c r="BC5" s="15">
        <f t="shared" si="22"/>
        <v>2.2157584668345442E-2</v>
      </c>
      <c r="BD5" s="15">
        <f t="shared" si="22"/>
        <v>2.4610487705353606E-2</v>
      </c>
      <c r="BE5" s="15">
        <f t="shared" si="22"/>
        <v>2.7159958305869526E-2</v>
      </c>
      <c r="BF5" s="15">
        <f t="shared" si="22"/>
        <v>4.1584181598644084E-2</v>
      </c>
      <c r="BG5" s="15">
        <f t="shared" si="22"/>
        <v>8.4629238879570072E-3</v>
      </c>
      <c r="BH5" s="15">
        <f t="shared" si="22"/>
        <v>0.10489263822452817</v>
      </c>
      <c r="BI5" s="15">
        <f t="shared" si="22"/>
        <v>2.3970356496807486E-2</v>
      </c>
      <c r="BJ5" s="15">
        <f t="shared" si="22"/>
        <v>1.0739645255250204E-2</v>
      </c>
      <c r="BK5" s="15">
        <f t="shared" si="22"/>
        <v>5.6685463238468035E-3</v>
      </c>
      <c r="BL5" s="20">
        <f t="shared" si="22"/>
        <v>1.2464925916998233E-2</v>
      </c>
      <c r="BM5" s="134">
        <f t="shared" ref="BM5:BM13" si="23">MEDIAN(AS5:BL5)</f>
        <v>1.5821321176739456E-2</v>
      </c>
      <c r="BN5" s="132">
        <f t="shared" ref="BN5:BN13" si="24">MIN(AS5:BL5)</f>
        <v>5.6685463238468035E-3</v>
      </c>
      <c r="BO5" s="3">
        <f t="shared" ref="BO5:BO13" si="25">MAX(AS5:BL5)</f>
        <v>0.10489263822452817</v>
      </c>
      <c r="BP5" s="3">
        <f t="shared" ref="BP5:BP13" si="26">BO5-BN5</f>
        <v>9.9224091900681363E-2</v>
      </c>
      <c r="BQ5" s="20">
        <f t="shared" ref="BQ5:BQ13" si="27">(QUARTILE(AS5:BL5,3)-QUARTILE(AS5:BL5,1))/BM5</f>
        <v>0.86715854025772177</v>
      </c>
      <c r="BR5" s="15"/>
      <c r="BT5" s="4">
        <v>0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0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5">
        <v>0</v>
      </c>
    </row>
    <row r="6" spans="2:92" x14ac:dyDescent="0.25">
      <c r="B6" s="65">
        <v>0.36210337305089701</v>
      </c>
      <c r="C6" s="66">
        <v>0.113819375193393</v>
      </c>
      <c r="D6" s="66">
        <v>0.108181226074736</v>
      </c>
      <c r="E6" s="66">
        <v>0.119859030345013</v>
      </c>
      <c r="F6" s="66">
        <v>0.25470535118746501</v>
      </c>
      <c r="G6" s="66">
        <v>0.15578134108208799</v>
      </c>
      <c r="H6" s="66">
        <v>0.17299458883133501</v>
      </c>
      <c r="I6" s="66">
        <v>0.19823065263724601</v>
      </c>
      <c r="J6" s="66">
        <v>0.197317235833497</v>
      </c>
      <c r="K6" s="66">
        <v>0.21509390155979899</v>
      </c>
      <c r="L6" s="66">
        <v>0.38183178791330802</v>
      </c>
      <c r="M6" s="66">
        <v>0.62989268811311605</v>
      </c>
      <c r="N6" s="66">
        <v>0.235800990661715</v>
      </c>
      <c r="O6" s="66">
        <v>0.58186226437952004</v>
      </c>
      <c r="P6" s="66">
        <v>0.111322252219046</v>
      </c>
      <c r="Q6" s="66">
        <v>0.79150291711798204</v>
      </c>
      <c r="R6" s="66">
        <v>0.202347965638421</v>
      </c>
      <c r="S6" s="66">
        <v>0.168297973805663</v>
      </c>
      <c r="T6" s="66">
        <v>0.20125949600922899</v>
      </c>
      <c r="U6" s="67">
        <v>0.15143042443245799</v>
      </c>
      <c r="W6" s="21">
        <f t="shared" si="1"/>
        <v>4.9265765040938374E-2</v>
      </c>
      <c r="X6" s="15">
        <f t="shared" si="2"/>
        <v>1.5485629278012654E-2</v>
      </c>
      <c r="Y6" s="15">
        <f t="shared" si="3"/>
        <v>1.4718534159828029E-2</v>
      </c>
      <c r="Z6" s="15">
        <f t="shared" si="4"/>
        <v>1.6307351067348708E-2</v>
      </c>
      <c r="AA6" s="15">
        <f t="shared" si="5"/>
        <v>3.465378927720613E-2</v>
      </c>
      <c r="AB6" s="15">
        <f t="shared" si="6"/>
        <v>2.119474028327728E-2</v>
      </c>
      <c r="AC6" s="15">
        <f t="shared" si="7"/>
        <v>2.3536678752562587E-2</v>
      </c>
      <c r="AD6" s="15">
        <f t="shared" si="8"/>
        <v>2.6970156821394017E-2</v>
      </c>
      <c r="AE6" s="15">
        <f t="shared" si="9"/>
        <v>2.6845882426326125E-2</v>
      </c>
      <c r="AF6" s="15">
        <f t="shared" si="10"/>
        <v>2.9264476402693744E-2</v>
      </c>
      <c r="AG6" s="15">
        <f t="shared" si="11"/>
        <v>5.1949903117456876E-2</v>
      </c>
      <c r="AH6" s="15">
        <f t="shared" si="12"/>
        <v>8.5699685457566815E-2</v>
      </c>
      <c r="AI6" s="15">
        <f t="shared" si="13"/>
        <v>3.2081767436968028E-2</v>
      </c>
      <c r="AJ6" s="15">
        <f t="shared" si="14"/>
        <v>7.9164933929186401E-2</v>
      </c>
      <c r="AK6" s="15">
        <f t="shared" si="15"/>
        <v>1.5145884655652518E-2</v>
      </c>
      <c r="AL6" s="15">
        <f t="shared" si="16"/>
        <v>0.10768747171673226</v>
      </c>
      <c r="AM6" s="15">
        <f t="shared" si="17"/>
        <v>2.7530335461009664E-2</v>
      </c>
      <c r="AN6" s="15">
        <f t="shared" si="18"/>
        <v>2.289768351097456E-2</v>
      </c>
      <c r="AO6" s="15">
        <f t="shared" si="19"/>
        <v>2.7382244354997143E-2</v>
      </c>
      <c r="AP6" s="20">
        <f t="shared" si="20"/>
        <v>2.0602778834348027E-2</v>
      </c>
      <c r="AR6" s="4" t="s">
        <v>22</v>
      </c>
      <c r="AS6" s="15">
        <f t="shared" ref="AS6:BL6" si="28">MAX(W4:W58)</f>
        <v>0.97512890270103147</v>
      </c>
      <c r="AT6" s="15">
        <f t="shared" si="28"/>
        <v>0.97265510618121509</v>
      </c>
      <c r="AU6" s="15">
        <f t="shared" si="28"/>
        <v>0.85493839857700005</v>
      </c>
      <c r="AV6" s="15">
        <f t="shared" si="28"/>
        <v>0.97904780687624904</v>
      </c>
      <c r="AW6" s="15">
        <f t="shared" si="28"/>
        <v>0.97767885384170761</v>
      </c>
      <c r="AX6" s="15">
        <f t="shared" si="28"/>
        <v>0.98050299445830891</v>
      </c>
      <c r="AY6" s="15">
        <f t="shared" si="28"/>
        <v>0.98066881068376877</v>
      </c>
      <c r="AZ6" s="15">
        <f t="shared" si="28"/>
        <v>0.98354071756128714</v>
      </c>
      <c r="BA6" s="15">
        <f t="shared" si="28"/>
        <v>0.98095959581204761</v>
      </c>
      <c r="BB6" s="15">
        <f t="shared" si="28"/>
        <v>0.98326183831594161</v>
      </c>
      <c r="BC6" s="15">
        <f t="shared" si="28"/>
        <v>0.87442257164817017</v>
      </c>
      <c r="BD6" s="15">
        <f t="shared" si="28"/>
        <v>0.97417003548843273</v>
      </c>
      <c r="BE6" s="15">
        <f t="shared" si="28"/>
        <v>0.97157349272917426</v>
      </c>
      <c r="BF6" s="15">
        <f t="shared" si="28"/>
        <v>0.97205031108974838</v>
      </c>
      <c r="BG6" s="15">
        <f t="shared" si="28"/>
        <v>0.70230243123825853</v>
      </c>
      <c r="BH6" s="15">
        <f t="shared" si="28"/>
        <v>0.97920451509675788</v>
      </c>
      <c r="BI6" s="15">
        <f t="shared" si="28"/>
        <v>0.97274422133324501</v>
      </c>
      <c r="BJ6" s="15">
        <f t="shared" si="28"/>
        <v>0.95545990539218917</v>
      </c>
      <c r="BK6" s="15">
        <f t="shared" si="28"/>
        <v>0.97932590575097966</v>
      </c>
      <c r="BL6" s="20">
        <f t="shared" si="28"/>
        <v>0.95741668705973215</v>
      </c>
      <c r="BM6" s="134">
        <f t="shared" si="23"/>
        <v>0.97464946909473205</v>
      </c>
      <c r="BN6" s="132">
        <f t="shared" si="24"/>
        <v>0.70230243123825853</v>
      </c>
      <c r="BO6" s="3">
        <f t="shared" si="25"/>
        <v>0.98354071756128714</v>
      </c>
      <c r="BP6" s="3">
        <f t="shared" si="26"/>
        <v>0.28123828632302861</v>
      </c>
      <c r="BQ6" s="20">
        <f t="shared" si="27"/>
        <v>1.1887234316927679E-2</v>
      </c>
      <c r="BR6" s="15"/>
      <c r="BT6" s="4">
        <v>0.05</v>
      </c>
      <c r="BU6" s="1">
        <v>3</v>
      </c>
      <c r="BV6" s="1">
        <v>23</v>
      </c>
      <c r="BW6" s="1">
        <v>23</v>
      </c>
      <c r="BX6" s="1">
        <v>14</v>
      </c>
      <c r="BY6" s="1">
        <v>12</v>
      </c>
      <c r="BZ6" s="1">
        <v>12</v>
      </c>
      <c r="CA6" s="1">
        <v>9</v>
      </c>
      <c r="CB6" s="1">
        <v>6</v>
      </c>
      <c r="CC6" s="1">
        <v>6</v>
      </c>
      <c r="CD6" s="1">
        <v>6</v>
      </c>
      <c r="CE6" s="1">
        <v>2</v>
      </c>
      <c r="CF6" s="1">
        <v>1</v>
      </c>
      <c r="CG6" s="1">
        <v>4</v>
      </c>
      <c r="CH6" s="1">
        <v>1</v>
      </c>
      <c r="CI6" s="1">
        <v>3</v>
      </c>
      <c r="CJ6" s="1">
        <v>0</v>
      </c>
      <c r="CK6" s="1">
        <v>7</v>
      </c>
      <c r="CL6" s="1">
        <v>13</v>
      </c>
      <c r="CM6" s="1">
        <v>4</v>
      </c>
      <c r="CN6" s="5">
        <v>5</v>
      </c>
    </row>
    <row r="7" spans="2:92" x14ac:dyDescent="0.25">
      <c r="B7" s="65">
        <v>0.38458625229107801</v>
      </c>
      <c r="C7" s="66">
        <v>0.12107913180520399</v>
      </c>
      <c r="D7" s="66">
        <v>0.110558807812393</v>
      </c>
      <c r="E7" s="66">
        <v>0.129878640763785</v>
      </c>
      <c r="F7" s="66">
        <v>0.28054931887585399</v>
      </c>
      <c r="G7" s="66">
        <v>0.15837372773354</v>
      </c>
      <c r="H7" s="66">
        <v>0.26652061520327203</v>
      </c>
      <c r="I7" s="66">
        <v>0.248961243309684</v>
      </c>
      <c r="J7" s="66">
        <v>0.29920304913482598</v>
      </c>
      <c r="K7" s="66">
        <v>0.22270122483375199</v>
      </c>
      <c r="L7" s="66">
        <v>0.395480989872593</v>
      </c>
      <c r="M7" s="66">
        <v>0.67869488865796601</v>
      </c>
      <c r="N7" s="66">
        <v>0.271392145391463</v>
      </c>
      <c r="O7" s="66">
        <v>0.61379771052318899</v>
      </c>
      <c r="P7" s="66">
        <v>0.38200731401161903</v>
      </c>
      <c r="Q7" s="66">
        <v>0.96839791558591604</v>
      </c>
      <c r="R7" s="66">
        <v>0.22152595480218501</v>
      </c>
      <c r="S7" s="66">
        <v>0.175478197167865</v>
      </c>
      <c r="T7" s="66">
        <v>0.257876475005344</v>
      </c>
      <c r="U7" s="67">
        <v>0.22997059290102101</v>
      </c>
      <c r="W7" s="21">
        <f t="shared" si="1"/>
        <v>5.232466017565688E-2</v>
      </c>
      <c r="X7" s="15">
        <f t="shared" si="2"/>
        <v>1.6473351266014149E-2</v>
      </c>
      <c r="Y7" s="15">
        <f t="shared" si="3"/>
        <v>1.5042014668352789E-2</v>
      </c>
      <c r="Z7" s="15">
        <f t="shared" si="4"/>
        <v>1.7670563369222451E-2</v>
      </c>
      <c r="AA7" s="15">
        <f t="shared" si="5"/>
        <v>3.8169975357259051E-2</v>
      </c>
      <c r="AB7" s="15">
        <f t="shared" si="6"/>
        <v>2.1547445950141499E-2</v>
      </c>
      <c r="AC7" s="15">
        <f t="shared" si="7"/>
        <v>3.6261308190921368E-2</v>
      </c>
      <c r="AD7" s="15">
        <f t="shared" si="8"/>
        <v>3.3872278001317556E-2</v>
      </c>
      <c r="AE7" s="15">
        <f t="shared" si="9"/>
        <v>4.0707897841472926E-2</v>
      </c>
      <c r="AF7" s="15">
        <f t="shared" si="10"/>
        <v>3.0299486371939049E-2</v>
      </c>
      <c r="AG7" s="15">
        <f t="shared" si="11"/>
        <v>5.3806937397631704E-2</v>
      </c>
      <c r="AH7" s="15">
        <f t="shared" si="12"/>
        <v>9.2339440633736877E-2</v>
      </c>
      <c r="AI7" s="15">
        <f t="shared" si="13"/>
        <v>3.6924101413804492E-2</v>
      </c>
      <c r="AJ7" s="15">
        <f t="shared" si="14"/>
        <v>8.3509892588188986E-2</v>
      </c>
      <c r="AK7" s="15">
        <f t="shared" si="15"/>
        <v>5.1973784219267898E-2</v>
      </c>
      <c r="AL7" s="15">
        <f t="shared" si="16"/>
        <v>0.13175481844706341</v>
      </c>
      <c r="AM7" s="15">
        <f t="shared" si="17"/>
        <v>3.0139585687372114E-2</v>
      </c>
      <c r="AN7" s="15">
        <f t="shared" si="18"/>
        <v>2.3874584648689117E-2</v>
      </c>
      <c r="AO7" s="15">
        <f t="shared" si="19"/>
        <v>3.5085234694604631E-2</v>
      </c>
      <c r="AP7" s="20">
        <f t="shared" si="20"/>
        <v>3.1288516040955242E-2</v>
      </c>
      <c r="AR7" s="4" t="s">
        <v>81</v>
      </c>
      <c r="AS7" s="15">
        <f>AS6-AS5</f>
        <v>0.93659140236494887</v>
      </c>
      <c r="AT7" s="15">
        <f t="shared" ref="AT7:BL7" si="29">AT6-AT5</f>
        <v>0.95884935076363231</v>
      </c>
      <c r="AU7" s="15">
        <f t="shared" si="29"/>
        <v>0.84512887483214927</v>
      </c>
      <c r="AV7" s="15">
        <f t="shared" si="29"/>
        <v>0.96682884783646694</v>
      </c>
      <c r="AW7" s="15">
        <f t="shared" si="29"/>
        <v>0.96112610317371483</v>
      </c>
      <c r="AX7" s="15">
        <f t="shared" si="29"/>
        <v>0.96541310277282277</v>
      </c>
      <c r="AY7" s="15">
        <f t="shared" si="29"/>
        <v>0.969404831539738</v>
      </c>
      <c r="AZ7" s="15">
        <f t="shared" si="29"/>
        <v>0.97213084090457624</v>
      </c>
      <c r="BA7" s="15">
        <f t="shared" si="29"/>
        <v>0.96002827301036042</v>
      </c>
      <c r="BB7" s="15">
        <f t="shared" si="29"/>
        <v>0.95672131721155917</v>
      </c>
      <c r="BC7" s="15">
        <f t="shared" si="29"/>
        <v>0.85226498697982467</v>
      </c>
      <c r="BD7" s="15">
        <f t="shared" si="29"/>
        <v>0.94955954778307916</v>
      </c>
      <c r="BE7" s="15">
        <f t="shared" si="29"/>
        <v>0.94441353442330478</v>
      </c>
      <c r="BF7" s="15">
        <f t="shared" si="29"/>
        <v>0.9304661294911043</v>
      </c>
      <c r="BG7" s="15">
        <f t="shared" si="29"/>
        <v>0.69383950735030153</v>
      </c>
      <c r="BH7" s="15">
        <f t="shared" si="29"/>
        <v>0.87431187687222967</v>
      </c>
      <c r="BI7" s="15">
        <f t="shared" si="29"/>
        <v>0.94877386483643755</v>
      </c>
      <c r="BJ7" s="15">
        <f t="shared" si="29"/>
        <v>0.94472026013693899</v>
      </c>
      <c r="BK7" s="15">
        <f t="shared" si="29"/>
        <v>0.97365735942713283</v>
      </c>
      <c r="BL7" s="20">
        <f t="shared" si="29"/>
        <v>0.94495176114273394</v>
      </c>
      <c r="BM7" s="134">
        <f t="shared" si="23"/>
        <v>0.94916670630975841</v>
      </c>
      <c r="BN7" s="132">
        <f t="shared" si="24"/>
        <v>0.69383950735030153</v>
      </c>
      <c r="BO7" s="3">
        <f t="shared" si="25"/>
        <v>0.97365735942713283</v>
      </c>
      <c r="BP7" s="3">
        <f t="shared" si="26"/>
        <v>0.2798178520768313</v>
      </c>
      <c r="BQ7" s="20">
        <f t="shared" si="27"/>
        <v>2.8591151318941951E-2</v>
      </c>
      <c r="BR7" s="15"/>
      <c r="BT7" s="4">
        <v>0.1</v>
      </c>
      <c r="BU7" s="1">
        <v>6</v>
      </c>
      <c r="BV7" s="1">
        <v>7</v>
      </c>
      <c r="BW7" s="1">
        <v>9</v>
      </c>
      <c r="BX7" s="1">
        <v>10</v>
      </c>
      <c r="BY7" s="1">
        <v>12</v>
      </c>
      <c r="BZ7" s="1">
        <v>10</v>
      </c>
      <c r="CA7" s="1">
        <v>4</v>
      </c>
      <c r="CB7" s="1">
        <v>3</v>
      </c>
      <c r="CC7" s="1">
        <v>6</v>
      </c>
      <c r="CD7" s="1">
        <v>7</v>
      </c>
      <c r="CE7" s="1">
        <v>7</v>
      </c>
      <c r="CF7" s="1">
        <v>3</v>
      </c>
      <c r="CG7" s="1">
        <v>7</v>
      </c>
      <c r="CH7" s="1">
        <v>5</v>
      </c>
      <c r="CI7" s="1">
        <v>5</v>
      </c>
      <c r="CJ7" s="1">
        <v>0</v>
      </c>
      <c r="CK7" s="1">
        <v>9</v>
      </c>
      <c r="CL7" s="1">
        <v>5</v>
      </c>
      <c r="CM7" s="1">
        <v>8</v>
      </c>
      <c r="CN7" s="5">
        <v>5</v>
      </c>
    </row>
    <row r="8" spans="2:92" x14ac:dyDescent="0.25">
      <c r="B8" s="65">
        <v>0.40110396796199699</v>
      </c>
      <c r="C8" s="66">
        <v>0.126775273624123</v>
      </c>
      <c r="D8" s="66">
        <v>0.11774553041161399</v>
      </c>
      <c r="E8" s="66">
        <v>0.134028200149969</v>
      </c>
      <c r="F8" s="66">
        <v>0.28376176224605498</v>
      </c>
      <c r="G8" s="66">
        <v>0.17194143136967299</v>
      </c>
      <c r="H8" s="66">
        <v>0.27199983614061002</v>
      </c>
      <c r="I8" s="66">
        <v>0.31869156218907602</v>
      </c>
      <c r="J8" s="66">
        <v>0.32116695372311399</v>
      </c>
      <c r="K8" s="66">
        <v>0.24444656510777399</v>
      </c>
      <c r="L8" s="66">
        <v>0.43377366164984199</v>
      </c>
      <c r="M8" s="66">
        <v>0.92519895779858496</v>
      </c>
      <c r="N8" s="66">
        <v>0.46785835994583902</v>
      </c>
      <c r="O8" s="66">
        <v>0.62784534633010802</v>
      </c>
      <c r="P8" s="66">
        <v>0.44845611271129299</v>
      </c>
      <c r="Q8" s="66">
        <v>0.99669533272400201</v>
      </c>
      <c r="R8" s="66">
        <v>0.238600977592692</v>
      </c>
      <c r="S8" s="66">
        <v>0.20221989838889401</v>
      </c>
      <c r="T8" s="66">
        <v>0.399863807314432</v>
      </c>
      <c r="U8" s="67">
        <v>0.32767869878899197</v>
      </c>
      <c r="W8" s="21">
        <f t="shared" si="1"/>
        <v>5.4571968430203677E-2</v>
      </c>
      <c r="X8" s="15">
        <f t="shared" si="2"/>
        <v>1.7248336547499729E-2</v>
      </c>
      <c r="Y8" s="15">
        <f t="shared" si="3"/>
        <v>1.6019800056001905E-2</v>
      </c>
      <c r="Z8" s="15">
        <f t="shared" si="4"/>
        <v>1.8235129272104626E-2</v>
      </c>
      <c r="AA8" s="15">
        <f t="shared" si="5"/>
        <v>3.8607042482456465E-2</v>
      </c>
      <c r="AB8" s="15">
        <f t="shared" si="6"/>
        <v>2.3393392023084762E-2</v>
      </c>
      <c r="AC8" s="15">
        <f t="shared" si="7"/>
        <v>3.7006780427293884E-2</v>
      </c>
      <c r="AD8" s="15">
        <f t="shared" si="8"/>
        <v>4.3359396216200823E-2</v>
      </c>
      <c r="AE8" s="15">
        <f t="shared" si="9"/>
        <v>4.3696184180015515E-2</v>
      </c>
      <c r="AF8" s="15">
        <f t="shared" si="10"/>
        <v>3.3258036069084902E-2</v>
      </c>
      <c r="AG8" s="15">
        <f t="shared" si="11"/>
        <v>5.901682471426422E-2</v>
      </c>
      <c r="AH8" s="15">
        <f t="shared" si="12"/>
        <v>0.1258774092242973</v>
      </c>
      <c r="AI8" s="15">
        <f t="shared" si="13"/>
        <v>6.3654198632086947E-2</v>
      </c>
      <c r="AJ8" s="15">
        <f t="shared" si="14"/>
        <v>8.542113555511674E-2</v>
      </c>
      <c r="AK8" s="15">
        <f t="shared" si="15"/>
        <v>6.1014437103577283E-2</v>
      </c>
      <c r="AL8" s="15">
        <f t="shared" si="16"/>
        <v>0.13560480717333362</v>
      </c>
      <c r="AM8" s="15">
        <f t="shared" si="17"/>
        <v>3.2462718039822043E-2</v>
      </c>
      <c r="AN8" s="15">
        <f t="shared" si="18"/>
        <v>2.751291134542776E-2</v>
      </c>
      <c r="AO8" s="15">
        <f t="shared" si="19"/>
        <v>5.4403239090398917E-2</v>
      </c>
      <c r="AP8" s="20">
        <f t="shared" si="20"/>
        <v>4.4582135889658779E-2</v>
      </c>
      <c r="AR8" s="129" t="s">
        <v>82</v>
      </c>
      <c r="AS8" s="15">
        <f>MEDIAN(W4:W57)</f>
        <v>0.2185303021098082</v>
      </c>
      <c r="AT8" s="15">
        <f t="shared" ref="AT8:BL8" si="30">MEDIAN(X4:X57)</f>
        <v>6.6325459602171025E-2</v>
      </c>
      <c r="AU8" s="15">
        <f t="shared" si="30"/>
        <v>6.157434475954171E-2</v>
      </c>
      <c r="AV8" s="15">
        <f t="shared" si="30"/>
        <v>8.5261987285352392E-2</v>
      </c>
      <c r="AW8" s="15">
        <f t="shared" si="30"/>
        <v>9.0397733362922672E-2</v>
      </c>
      <c r="AX8" s="15">
        <f t="shared" si="30"/>
        <v>9.5630049911552661E-2</v>
      </c>
      <c r="AY8" s="15">
        <f t="shared" si="30"/>
        <v>0.13807802242320341</v>
      </c>
      <c r="AZ8" s="15">
        <f t="shared" si="30"/>
        <v>0.17212964358156668</v>
      </c>
      <c r="BA8" s="15">
        <f t="shared" si="30"/>
        <v>0.13368319093140557</v>
      </c>
      <c r="BB8" s="15">
        <f t="shared" si="30"/>
        <v>0.1326296233537822</v>
      </c>
      <c r="BC8" s="15">
        <f t="shared" si="30"/>
        <v>0.17701297112350614</v>
      </c>
      <c r="BD8" s="15">
        <f t="shared" si="30"/>
        <v>0.28099867923929323</v>
      </c>
      <c r="BE8" s="15">
        <f t="shared" si="30"/>
        <v>0.14901132773649525</v>
      </c>
      <c r="BF8" s="15">
        <f t="shared" si="30"/>
        <v>0.32579794338815787</v>
      </c>
      <c r="BG8" s="15">
        <f t="shared" si="30"/>
        <v>0.14454368142316751</v>
      </c>
      <c r="BH8" s="15">
        <f t="shared" si="30"/>
        <v>0.44087440733343947</v>
      </c>
      <c r="BI8" s="15">
        <f t="shared" si="30"/>
        <v>0.13622095038310614</v>
      </c>
      <c r="BJ8" s="15">
        <f t="shared" si="30"/>
        <v>0.14283292046770749</v>
      </c>
      <c r="BK8" s="15">
        <f t="shared" si="30"/>
        <v>0.13658631038970478</v>
      </c>
      <c r="BL8" s="20">
        <f t="shared" si="30"/>
        <v>0.20225609172538914</v>
      </c>
      <c r="BM8" s="134">
        <f t="shared" si="23"/>
        <v>0.14045547144545545</v>
      </c>
      <c r="BN8" s="132">
        <f t="shared" si="24"/>
        <v>6.157434475954171E-2</v>
      </c>
      <c r="BO8" s="3">
        <f t="shared" si="25"/>
        <v>0.44087440733343947</v>
      </c>
      <c r="BP8" s="3">
        <f t="shared" si="26"/>
        <v>0.37930006257389776</v>
      </c>
      <c r="BQ8" s="20">
        <f t="shared" si="27"/>
        <v>0.42678309832900141</v>
      </c>
      <c r="BT8" s="4">
        <v>0.15</v>
      </c>
      <c r="BU8" s="1">
        <v>2</v>
      </c>
      <c r="BV8" s="1">
        <v>6</v>
      </c>
      <c r="BW8" s="1">
        <v>3</v>
      </c>
      <c r="BX8" s="1">
        <v>5</v>
      </c>
      <c r="BY8" s="1">
        <v>6</v>
      </c>
      <c r="BZ8" s="1">
        <v>6</v>
      </c>
      <c r="CA8" s="1">
        <v>7</v>
      </c>
      <c r="CB8" s="1">
        <v>4</v>
      </c>
      <c r="CC8" s="1">
        <v>3</v>
      </c>
      <c r="CD8" s="1">
        <v>4</v>
      </c>
      <c r="CE8" s="1">
        <v>5</v>
      </c>
      <c r="CF8" s="1">
        <v>2</v>
      </c>
      <c r="CG8" s="1">
        <v>4</v>
      </c>
      <c r="CH8" s="1">
        <v>3</v>
      </c>
      <c r="CI8" s="1">
        <v>5</v>
      </c>
      <c r="CJ8" s="1">
        <v>5</v>
      </c>
      <c r="CK8" s="1">
        <v>8</v>
      </c>
      <c r="CL8" s="1">
        <v>8</v>
      </c>
      <c r="CM8" s="1">
        <v>4</v>
      </c>
      <c r="CN8" s="5">
        <v>4</v>
      </c>
    </row>
    <row r="9" spans="2:92" x14ac:dyDescent="0.25">
      <c r="B9" s="65">
        <v>0.43979527003320301</v>
      </c>
      <c r="C9" s="66">
        <v>0.13672941389917001</v>
      </c>
      <c r="D9" s="66">
        <v>0.12930341726640501</v>
      </c>
      <c r="E9" s="66">
        <v>0.13550164402331599</v>
      </c>
      <c r="F9" s="66">
        <v>0.28794742134400803</v>
      </c>
      <c r="G9" s="66">
        <v>0.20099314370074101</v>
      </c>
      <c r="H9" s="66">
        <v>0.28429953328840402</v>
      </c>
      <c r="I9" s="66">
        <v>0.36083473756181</v>
      </c>
      <c r="J9" s="66">
        <v>0.36661661123382699</v>
      </c>
      <c r="K9" s="66">
        <v>0.254466152645687</v>
      </c>
      <c r="L9" s="66">
        <v>0.44313999816979999</v>
      </c>
      <c r="M9" s="66">
        <v>1.0474755497469601</v>
      </c>
      <c r="N9" s="66">
        <v>0.56800436476150895</v>
      </c>
      <c r="O9" s="66">
        <v>0.63609827708033895</v>
      </c>
      <c r="P9" s="66">
        <v>0.45800508047440103</v>
      </c>
      <c r="Q9" s="66">
        <v>1.26570674962949</v>
      </c>
      <c r="R9" s="66">
        <v>0.25399433502468599</v>
      </c>
      <c r="S9" s="66">
        <v>0.21341161302534001</v>
      </c>
      <c r="T9" s="66">
        <v>0.430016097578374</v>
      </c>
      <c r="U9" s="67">
        <v>0.41591973563646301</v>
      </c>
      <c r="W9" s="21">
        <f t="shared" si="1"/>
        <v>5.9836091160980008E-2</v>
      </c>
      <c r="X9" s="15">
        <f t="shared" si="2"/>
        <v>1.8602641346825852E-2</v>
      </c>
      <c r="Y9" s="15">
        <f t="shared" si="3"/>
        <v>1.7592301668898642E-2</v>
      </c>
      <c r="Z9" s="15">
        <f t="shared" si="4"/>
        <v>1.8435597826301497E-2</v>
      </c>
      <c r="AA9" s="15">
        <f t="shared" si="5"/>
        <v>3.9176519910749392E-2</v>
      </c>
      <c r="AB9" s="15">
        <f t="shared" si="6"/>
        <v>2.7346005945679052E-2</v>
      </c>
      <c r="AC9" s="15">
        <f t="shared" si="7"/>
        <v>3.8680208610667219E-2</v>
      </c>
      <c r="AD9" s="15">
        <f t="shared" si="8"/>
        <v>4.9093161573035379E-2</v>
      </c>
      <c r="AE9" s="15">
        <f t="shared" si="9"/>
        <v>4.9879811052221362E-2</v>
      </c>
      <c r="AF9" s="15">
        <f t="shared" si="10"/>
        <v>3.46212452579166E-2</v>
      </c>
      <c r="AG9" s="15">
        <f t="shared" si="11"/>
        <v>6.0291156213578237E-2</v>
      </c>
      <c r="AH9" s="15">
        <f t="shared" si="12"/>
        <v>0.14251368023768166</v>
      </c>
      <c r="AI9" s="15">
        <f t="shared" si="13"/>
        <v>7.727950540972911E-2</v>
      </c>
      <c r="AJ9" s="15">
        <f t="shared" si="14"/>
        <v>8.6543983276236594E-2</v>
      </c>
      <c r="AK9" s="15">
        <f t="shared" si="15"/>
        <v>6.2313616391074973E-2</v>
      </c>
      <c r="AL9" s="15">
        <f t="shared" si="16"/>
        <v>0.17220499994959049</v>
      </c>
      <c r="AM9" s="15">
        <f t="shared" si="17"/>
        <v>3.4557052384311025E-2</v>
      </c>
      <c r="AN9" s="15">
        <f t="shared" si="18"/>
        <v>2.9035593608889798E-2</v>
      </c>
      <c r="AO9" s="15">
        <f t="shared" si="19"/>
        <v>5.8505591507261777E-2</v>
      </c>
      <c r="AP9" s="20">
        <f t="shared" si="20"/>
        <v>5.6587719134212656E-2</v>
      </c>
      <c r="AR9" s="78" t="s">
        <v>64</v>
      </c>
      <c r="AS9" s="79">
        <f t="shared" ref="AS9:BL9" si="31">AVERAGE(W4:W57)</f>
        <v>0.32194776071014014</v>
      </c>
      <c r="AT9" s="79">
        <f t="shared" si="31"/>
        <v>0.18088472729450544</v>
      </c>
      <c r="AU9" s="79">
        <f t="shared" si="31"/>
        <v>0.16478231164673585</v>
      </c>
      <c r="AV9" s="79">
        <f t="shared" si="31"/>
        <v>0.20442687764910039</v>
      </c>
      <c r="AW9" s="79">
        <f t="shared" si="31"/>
        <v>0.21346473218799689</v>
      </c>
      <c r="AX9" s="79">
        <f t="shared" si="31"/>
        <v>0.21381118406406222</v>
      </c>
      <c r="AY9" s="79">
        <f t="shared" si="31"/>
        <v>0.26272147234830012</v>
      </c>
      <c r="AZ9" s="79">
        <f t="shared" si="31"/>
        <v>0.30345047773579242</v>
      </c>
      <c r="BA9" s="79">
        <f t="shared" si="31"/>
        <v>0.30229919926200377</v>
      </c>
      <c r="BB9" s="79">
        <f t="shared" si="31"/>
        <v>0.29250220423749229</v>
      </c>
      <c r="BC9" s="79">
        <f t="shared" si="31"/>
        <v>0.28959451287883203</v>
      </c>
      <c r="BD9" s="79">
        <f t="shared" si="31"/>
        <v>0.36304780194647696</v>
      </c>
      <c r="BE9" s="79">
        <f t="shared" si="31"/>
        <v>0.2544837476114663</v>
      </c>
      <c r="BF9" s="79">
        <f t="shared" si="31"/>
        <v>0.38611068971187101</v>
      </c>
      <c r="BG9" s="79">
        <f t="shared" si="31"/>
        <v>0.22875220202161373</v>
      </c>
      <c r="BH9" s="79">
        <f t="shared" si="31"/>
        <v>0.4292969088537642</v>
      </c>
      <c r="BI9" s="79">
        <f t="shared" si="31"/>
        <v>0.24180344318321817</v>
      </c>
      <c r="BJ9" s="79">
        <f t="shared" si="31"/>
        <v>0.22277606403065436</v>
      </c>
      <c r="BK9" s="79">
        <f t="shared" si="31"/>
        <v>0.30813946001919545</v>
      </c>
      <c r="BL9" s="80">
        <f t="shared" si="31"/>
        <v>0.2826582865189598</v>
      </c>
      <c r="BM9" s="134">
        <f t="shared" si="23"/>
        <v>0.27268987943362999</v>
      </c>
      <c r="BN9" s="132">
        <f t="shared" si="24"/>
        <v>0.16478231164673585</v>
      </c>
      <c r="BO9" s="3">
        <f t="shared" si="25"/>
        <v>0.4292969088537642</v>
      </c>
      <c r="BP9" s="3">
        <f t="shared" si="26"/>
        <v>0.26451459720702836</v>
      </c>
      <c r="BQ9" s="20">
        <f t="shared" si="27"/>
        <v>0.30836450345089911</v>
      </c>
      <c r="BR9" s="130"/>
      <c r="BT9" s="4">
        <v>0.2</v>
      </c>
      <c r="BU9" s="1">
        <v>2</v>
      </c>
      <c r="BV9" s="1">
        <v>5</v>
      </c>
      <c r="BW9" s="1">
        <v>6</v>
      </c>
      <c r="BX9" s="1">
        <v>2</v>
      </c>
      <c r="BY9" s="1">
        <v>5</v>
      </c>
      <c r="BZ9" s="1">
        <v>3</v>
      </c>
      <c r="CA9" s="1">
        <v>1</v>
      </c>
      <c r="CB9" s="1">
        <v>2</v>
      </c>
      <c r="CC9" s="1">
        <v>0</v>
      </c>
      <c r="CD9" s="1">
        <v>1</v>
      </c>
      <c r="CE9" s="1">
        <v>1</v>
      </c>
      <c r="CF9" s="1">
        <v>2</v>
      </c>
      <c r="CG9" s="1">
        <v>3</v>
      </c>
      <c r="CH9" s="1">
        <v>0</v>
      </c>
      <c r="CI9" s="1">
        <v>2</v>
      </c>
      <c r="CJ9" s="1">
        <v>2</v>
      </c>
      <c r="CK9" s="1">
        <v>4</v>
      </c>
      <c r="CL9" s="1">
        <v>4</v>
      </c>
      <c r="CM9" s="1">
        <v>0</v>
      </c>
      <c r="CN9" s="5">
        <v>4</v>
      </c>
    </row>
    <row r="10" spans="2:92" x14ac:dyDescent="0.25">
      <c r="B10" s="65">
        <v>0.479703200072434</v>
      </c>
      <c r="C10" s="66">
        <v>0.139898598161736</v>
      </c>
      <c r="D10" s="66">
        <v>0.13410477206118401</v>
      </c>
      <c r="E10" s="66">
        <v>0.13792131692944801</v>
      </c>
      <c r="F10" s="66">
        <v>0.29140250561513098</v>
      </c>
      <c r="G10" s="66">
        <v>0.23313002418679499</v>
      </c>
      <c r="H10" s="66">
        <v>0.28767903104930498</v>
      </c>
      <c r="I10" s="66">
        <v>0.43814941843481597</v>
      </c>
      <c r="J10" s="66">
        <v>0.39832760792705202</v>
      </c>
      <c r="K10" s="66">
        <v>0.41520248397808501</v>
      </c>
      <c r="L10" s="66">
        <v>0.51202210377653601</v>
      </c>
      <c r="M10" s="66">
        <v>1.3525412103908101</v>
      </c>
      <c r="N10" s="66">
        <v>0.57163369400800501</v>
      </c>
      <c r="O10" s="66">
        <v>0.84417117684487097</v>
      </c>
      <c r="P10" s="66">
        <v>0.59212652625237505</v>
      </c>
      <c r="Q10" s="66">
        <v>1.4305963822791099</v>
      </c>
      <c r="R10" s="66">
        <v>0.36562513383214501</v>
      </c>
      <c r="S10" s="66">
        <v>0.22355623262115801</v>
      </c>
      <c r="T10" s="66">
        <v>0.43283502915976102</v>
      </c>
      <c r="U10" s="67">
        <v>0.50173958538658003</v>
      </c>
      <c r="W10" s="21">
        <f t="shared" si="1"/>
        <v>6.5265741506453617E-2</v>
      </c>
      <c r="X10" s="15">
        <f t="shared" si="2"/>
        <v>1.9033822879147757E-2</v>
      </c>
      <c r="Y10" s="15">
        <f t="shared" si="3"/>
        <v>1.8245547219208711E-2</v>
      </c>
      <c r="Z10" s="15">
        <f t="shared" si="4"/>
        <v>1.8764805024414695E-2</v>
      </c>
      <c r="AA10" s="15">
        <f t="shared" si="5"/>
        <v>3.9646599403419185E-2</v>
      </c>
      <c r="AB10" s="15">
        <f t="shared" si="6"/>
        <v>3.1718370637659185E-2</v>
      </c>
      <c r="AC10" s="15">
        <f t="shared" si="7"/>
        <v>3.9140004224395238E-2</v>
      </c>
      <c r="AD10" s="15">
        <f t="shared" si="8"/>
        <v>5.9612165773444359E-2</v>
      </c>
      <c r="AE10" s="15">
        <f t="shared" si="9"/>
        <v>5.4194232371027488E-2</v>
      </c>
      <c r="AF10" s="15">
        <f t="shared" si="10"/>
        <v>5.6490133874569394E-2</v>
      </c>
      <c r="AG10" s="15">
        <f t="shared" si="11"/>
        <v>6.9662871262113749E-2</v>
      </c>
      <c r="AH10" s="15">
        <f t="shared" si="12"/>
        <v>0.18401921229806942</v>
      </c>
      <c r="AI10" s="15">
        <f t="shared" si="13"/>
        <v>7.7773291701769401E-2</v>
      </c>
      <c r="AJ10" s="15">
        <f t="shared" si="14"/>
        <v>0.11485322133943823</v>
      </c>
      <c r="AK10" s="15">
        <f t="shared" si="15"/>
        <v>8.0561432143180289E-2</v>
      </c>
      <c r="AL10" s="15">
        <f t="shared" si="16"/>
        <v>0.19463896357538912</v>
      </c>
      <c r="AM10" s="15">
        <f t="shared" si="17"/>
        <v>4.9744916167638778E-2</v>
      </c>
      <c r="AN10" s="15">
        <f t="shared" si="18"/>
        <v>3.0415813962062315E-2</v>
      </c>
      <c r="AO10" s="15">
        <f t="shared" si="19"/>
        <v>5.8889119613572932E-2</v>
      </c>
      <c r="AP10" s="20">
        <f t="shared" si="20"/>
        <v>6.8263889168242192E-2</v>
      </c>
      <c r="AR10" s="4" t="s">
        <v>21</v>
      </c>
      <c r="AS10" s="15">
        <f t="shared" ref="AS10:BL10" si="32">SUM(W4:W57)</f>
        <v>9.3364850605940646</v>
      </c>
      <c r="AT10" s="15">
        <f t="shared" si="32"/>
        <v>9.7677752739032933</v>
      </c>
      <c r="AU10" s="15">
        <f t="shared" si="32"/>
        <v>8.898244828923735</v>
      </c>
      <c r="AV10" s="15">
        <f t="shared" si="32"/>
        <v>8.9947826165604177</v>
      </c>
      <c r="AW10" s="15">
        <f t="shared" si="32"/>
        <v>10.246307145023851</v>
      </c>
      <c r="AX10" s="15">
        <f t="shared" si="32"/>
        <v>9.1938809147546756</v>
      </c>
      <c r="AY10" s="15">
        <f t="shared" si="32"/>
        <v>9.983415949235404</v>
      </c>
      <c r="AZ10" s="15">
        <f t="shared" si="32"/>
        <v>8.4966133766021876</v>
      </c>
      <c r="BA10" s="15">
        <f t="shared" si="32"/>
        <v>8.4643775793361051</v>
      </c>
      <c r="BB10" s="15">
        <f t="shared" si="32"/>
        <v>9.0675683313622617</v>
      </c>
      <c r="BC10" s="15">
        <f t="shared" si="32"/>
        <v>8.3982408734861291</v>
      </c>
      <c r="BD10" s="15">
        <f t="shared" si="32"/>
        <v>6.5348604350365855</v>
      </c>
      <c r="BE10" s="15">
        <f t="shared" si="32"/>
        <v>7.6345124283439896</v>
      </c>
      <c r="BF10" s="15">
        <f t="shared" si="32"/>
        <v>7.7222137942374198</v>
      </c>
      <c r="BG10" s="15">
        <f t="shared" si="32"/>
        <v>5.9475572525619569</v>
      </c>
      <c r="BH10" s="15">
        <f t="shared" si="32"/>
        <v>8.1566412682215201</v>
      </c>
      <c r="BI10" s="15">
        <f t="shared" si="32"/>
        <v>9.9139411705119453</v>
      </c>
      <c r="BJ10" s="15">
        <f t="shared" si="32"/>
        <v>9.5793707533181376</v>
      </c>
      <c r="BK10" s="15">
        <f t="shared" si="32"/>
        <v>8.9360443405566681</v>
      </c>
      <c r="BL10" s="20">
        <f t="shared" si="32"/>
        <v>10.175698314682553</v>
      </c>
      <c r="BM10" s="134">
        <f t="shared" si="23"/>
        <v>8.965413478558542</v>
      </c>
      <c r="BN10" s="132">
        <f t="shared" si="24"/>
        <v>5.9475572525619569</v>
      </c>
      <c r="BO10" s="3">
        <f t="shared" si="25"/>
        <v>10.246307145023851</v>
      </c>
      <c r="BP10" s="3">
        <f t="shared" si="26"/>
        <v>4.2987498924618937</v>
      </c>
      <c r="BQ10" s="20">
        <f t="shared" si="27"/>
        <v>0.14373357284371843</v>
      </c>
      <c r="BR10" s="130"/>
      <c r="BT10" s="4">
        <v>0.25</v>
      </c>
      <c r="BU10" s="1">
        <v>3</v>
      </c>
      <c r="BV10" s="1">
        <v>1</v>
      </c>
      <c r="BW10" s="1">
        <v>2</v>
      </c>
      <c r="BX10" s="1">
        <v>2</v>
      </c>
      <c r="BY10" s="1">
        <v>2</v>
      </c>
      <c r="BZ10" s="1">
        <v>1</v>
      </c>
      <c r="CA10" s="1">
        <v>4</v>
      </c>
      <c r="CB10" s="1">
        <v>2</v>
      </c>
      <c r="CC10" s="1">
        <v>2</v>
      </c>
      <c r="CD10" s="1">
        <v>1</v>
      </c>
      <c r="CE10" s="1">
        <v>2</v>
      </c>
      <c r="CF10" s="1">
        <v>1</v>
      </c>
      <c r="CG10" s="1">
        <v>2</v>
      </c>
      <c r="CH10" s="1">
        <v>1</v>
      </c>
      <c r="CI10" s="1">
        <v>4</v>
      </c>
      <c r="CJ10" s="1">
        <v>1</v>
      </c>
      <c r="CK10" s="1">
        <v>2</v>
      </c>
      <c r="CL10" s="1">
        <v>1</v>
      </c>
      <c r="CM10" s="1">
        <v>1</v>
      </c>
      <c r="CN10" s="5">
        <v>3</v>
      </c>
    </row>
    <row r="11" spans="2:92" x14ac:dyDescent="0.25">
      <c r="B11" s="65">
        <v>0.51734371066062301</v>
      </c>
      <c r="C11" s="66">
        <v>0.14197386675689999</v>
      </c>
      <c r="D11" s="66">
        <v>0.149245368579599</v>
      </c>
      <c r="E11" s="66">
        <v>0.14179180125677501</v>
      </c>
      <c r="F11" s="66">
        <v>0.30188526408504601</v>
      </c>
      <c r="G11" s="66">
        <v>0.27368207620114798</v>
      </c>
      <c r="H11" s="66">
        <v>0.29135035675717003</v>
      </c>
      <c r="I11" s="66">
        <v>0.56932843275894496</v>
      </c>
      <c r="J11" s="66">
        <v>0.474424539785888</v>
      </c>
      <c r="K11" s="66">
        <v>0.44638874310274901</v>
      </c>
      <c r="L11" s="66">
        <v>0.52282021223664299</v>
      </c>
      <c r="M11" s="66">
        <v>1.37628018496439</v>
      </c>
      <c r="N11" s="66">
        <v>0.59278746850758901</v>
      </c>
      <c r="O11" s="66">
        <v>0.87496447476408501</v>
      </c>
      <c r="P11" s="66">
        <v>0.61853181383939804</v>
      </c>
      <c r="Q11" s="66">
        <v>1.4721681654729999</v>
      </c>
      <c r="R11" s="66">
        <v>0.40081605752182597</v>
      </c>
      <c r="S11" s="66">
        <v>0.226359214670877</v>
      </c>
      <c r="T11" s="66">
        <v>0.54531890920416803</v>
      </c>
      <c r="U11" s="67">
        <v>0.56310502048651001</v>
      </c>
      <c r="W11" s="21">
        <f t="shared" si="1"/>
        <v>7.0386899409608586E-2</v>
      </c>
      <c r="X11" s="15">
        <f t="shared" si="2"/>
        <v>1.9316172347877553E-2</v>
      </c>
      <c r="Y11" s="15">
        <f t="shared" si="3"/>
        <v>2.0305492323754969E-2</v>
      </c>
      <c r="Z11" s="15">
        <f t="shared" si="4"/>
        <v>1.9291401531534018E-2</v>
      </c>
      <c r="AA11" s="15">
        <f t="shared" si="5"/>
        <v>4.1072825045584495E-2</v>
      </c>
      <c r="AB11" s="15">
        <f t="shared" si="6"/>
        <v>3.723565662600653E-2</v>
      </c>
      <c r="AC11" s="15">
        <f t="shared" si="7"/>
        <v>3.9639504320703407E-2</v>
      </c>
      <c r="AD11" s="15">
        <f t="shared" si="8"/>
        <v>7.7459650715502718E-2</v>
      </c>
      <c r="AE11" s="15">
        <f t="shared" si="9"/>
        <v>6.4547556433454154E-2</v>
      </c>
      <c r="AF11" s="15">
        <f t="shared" si="10"/>
        <v>6.0733162326904636E-2</v>
      </c>
      <c r="AG11" s="15">
        <f t="shared" si="11"/>
        <v>7.1132001664849398E-2</v>
      </c>
      <c r="AH11" s="15">
        <f t="shared" si="12"/>
        <v>0.18724900475705988</v>
      </c>
      <c r="AI11" s="15">
        <f t="shared" si="13"/>
        <v>8.0651356259535928E-2</v>
      </c>
      <c r="AJ11" s="15">
        <f t="shared" si="14"/>
        <v>0.11904278568218844</v>
      </c>
      <c r="AK11" s="15">
        <f t="shared" si="15"/>
        <v>8.415398827746913E-2</v>
      </c>
      <c r="AL11" s="15">
        <f t="shared" si="16"/>
        <v>0.20029498849972791</v>
      </c>
      <c r="AM11" s="15">
        <f t="shared" si="17"/>
        <v>5.4532796941745038E-2</v>
      </c>
      <c r="AN11" s="15">
        <f t="shared" si="18"/>
        <v>3.07971720640649E-2</v>
      </c>
      <c r="AO11" s="15">
        <f t="shared" si="19"/>
        <v>7.4193048871315392E-2</v>
      </c>
      <c r="AP11" s="20">
        <f t="shared" si="20"/>
        <v>7.6612927957348309E-2</v>
      </c>
      <c r="AR11" s="4" t="s">
        <v>60</v>
      </c>
      <c r="AS11" s="15">
        <f>(PI())*(0.5^2)</f>
        <v>0.78539816339744828</v>
      </c>
      <c r="AT11" s="15">
        <f t="shared" ref="AT11:BL11" si="33">(PI())*(0.5^2)</f>
        <v>0.78539816339744828</v>
      </c>
      <c r="AU11" s="15">
        <f t="shared" si="33"/>
        <v>0.78539816339744828</v>
      </c>
      <c r="AV11" s="15">
        <f t="shared" si="33"/>
        <v>0.78539816339744828</v>
      </c>
      <c r="AW11" s="15">
        <f t="shared" si="33"/>
        <v>0.78539816339744828</v>
      </c>
      <c r="AX11" s="15">
        <f t="shared" si="33"/>
        <v>0.78539816339744828</v>
      </c>
      <c r="AY11" s="15">
        <f t="shared" si="33"/>
        <v>0.78539816339744828</v>
      </c>
      <c r="AZ11" s="15">
        <f t="shared" si="33"/>
        <v>0.78539816339744828</v>
      </c>
      <c r="BA11" s="15">
        <f t="shared" si="33"/>
        <v>0.78539816339744828</v>
      </c>
      <c r="BB11" s="15">
        <f t="shared" si="33"/>
        <v>0.78539816339744828</v>
      </c>
      <c r="BC11" s="15">
        <f t="shared" si="33"/>
        <v>0.78539816339744828</v>
      </c>
      <c r="BD11" s="15">
        <f t="shared" si="33"/>
        <v>0.78539816339744828</v>
      </c>
      <c r="BE11" s="15">
        <f t="shared" si="33"/>
        <v>0.78539816339744828</v>
      </c>
      <c r="BF11" s="15">
        <f t="shared" si="33"/>
        <v>0.78539816339744828</v>
      </c>
      <c r="BG11" s="15">
        <f t="shared" si="33"/>
        <v>0.78539816339744828</v>
      </c>
      <c r="BH11" s="15">
        <f t="shared" si="33"/>
        <v>0.78539816339744828</v>
      </c>
      <c r="BI11" s="15">
        <f t="shared" si="33"/>
        <v>0.78539816339744828</v>
      </c>
      <c r="BJ11" s="15">
        <f t="shared" si="33"/>
        <v>0.78539816339744828</v>
      </c>
      <c r="BK11" s="15">
        <f t="shared" si="33"/>
        <v>0.78539816339744828</v>
      </c>
      <c r="BL11" s="20">
        <f t="shared" si="33"/>
        <v>0.78539816339744828</v>
      </c>
      <c r="BM11" s="140"/>
      <c r="BN11" s="141"/>
      <c r="BO11" s="141"/>
      <c r="BP11" s="141"/>
      <c r="BQ11" s="142"/>
      <c r="BR11" s="15"/>
      <c r="BT11" s="4">
        <v>0.3</v>
      </c>
      <c r="BU11" s="1">
        <v>1</v>
      </c>
      <c r="BV11" s="1">
        <v>0</v>
      </c>
      <c r="BW11" s="1">
        <v>1</v>
      </c>
      <c r="BX11" s="1">
        <v>0</v>
      </c>
      <c r="BY11" s="1">
        <v>0</v>
      </c>
      <c r="BZ11" s="1">
        <v>0</v>
      </c>
      <c r="CA11" s="1">
        <v>1</v>
      </c>
      <c r="CB11" s="1">
        <v>0</v>
      </c>
      <c r="CC11" s="1">
        <v>0</v>
      </c>
      <c r="CD11" s="1">
        <v>1</v>
      </c>
      <c r="CE11" s="1">
        <v>1</v>
      </c>
      <c r="CF11" s="1">
        <v>0</v>
      </c>
      <c r="CG11" s="1">
        <v>0</v>
      </c>
      <c r="CH11" s="1">
        <v>0</v>
      </c>
      <c r="CI11" s="1">
        <v>0</v>
      </c>
      <c r="CJ11" s="1">
        <v>0</v>
      </c>
      <c r="CK11" s="1">
        <v>0</v>
      </c>
      <c r="CL11" s="1">
        <v>1</v>
      </c>
      <c r="CM11" s="1">
        <v>0</v>
      </c>
      <c r="CN11" s="5">
        <v>1</v>
      </c>
    </row>
    <row r="12" spans="2:92" ht="15" customHeight="1" x14ac:dyDescent="0.25">
      <c r="B12" s="65">
        <v>0.59407678793771901</v>
      </c>
      <c r="C12" s="66">
        <v>0.14464608512128399</v>
      </c>
      <c r="D12" s="66">
        <v>0.17042632026205601</v>
      </c>
      <c r="E12" s="66">
        <v>0.19549933080729401</v>
      </c>
      <c r="F12" s="66">
        <v>0.32741672097052599</v>
      </c>
      <c r="G12" s="66">
        <v>0.29480227508371598</v>
      </c>
      <c r="H12" s="66">
        <v>0.33271347364360998</v>
      </c>
      <c r="I12" s="66">
        <v>0.65970909390649501</v>
      </c>
      <c r="J12" s="66">
        <v>0.50505022213223905</v>
      </c>
      <c r="K12" s="66">
        <v>0.463691212529524</v>
      </c>
      <c r="L12" s="66">
        <v>0.59531266326940402</v>
      </c>
      <c r="M12" s="66">
        <v>1.58524965150952</v>
      </c>
      <c r="N12" s="66">
        <v>0.60031538355701197</v>
      </c>
      <c r="O12" s="66">
        <v>1.0362904033950799</v>
      </c>
      <c r="P12" s="66">
        <v>0.80348960859062901</v>
      </c>
      <c r="Q12" s="66">
        <v>2.4521336913416398</v>
      </c>
      <c r="R12" s="66">
        <v>0.40796996789710399</v>
      </c>
      <c r="S12" s="66">
        <v>0.24553705604128201</v>
      </c>
      <c r="T12" s="66">
        <v>0.56563492565376405</v>
      </c>
      <c r="U12" s="67">
        <v>0.60315608846845203</v>
      </c>
      <c r="W12" s="21">
        <f t="shared" si="1"/>
        <v>8.0826773869077426E-2</v>
      </c>
      <c r="X12" s="15">
        <f t="shared" si="2"/>
        <v>1.9679739472283537E-2</v>
      </c>
      <c r="Y12" s="15">
        <f t="shared" si="3"/>
        <v>2.3187254457422587E-2</v>
      </c>
      <c r="Z12" s="15">
        <f t="shared" si="4"/>
        <v>2.659854840915565E-2</v>
      </c>
      <c r="AA12" s="15">
        <f t="shared" si="5"/>
        <v>4.454649264905116E-2</v>
      </c>
      <c r="AB12" s="15">
        <f t="shared" si="6"/>
        <v>4.0109153072614423E-2</v>
      </c>
      <c r="AC12" s="15">
        <f t="shared" si="7"/>
        <v>4.5267139271239459E-2</v>
      </c>
      <c r="AD12" s="15">
        <f t="shared" si="8"/>
        <v>8.9756339307006133E-2</v>
      </c>
      <c r="AE12" s="15">
        <f t="shared" si="9"/>
        <v>6.8714315936359058E-2</v>
      </c>
      <c r="AF12" s="15">
        <f t="shared" si="10"/>
        <v>6.3087239799935246E-2</v>
      </c>
      <c r="AG12" s="15">
        <f t="shared" si="11"/>
        <v>8.099492017270804E-2</v>
      </c>
      <c r="AH12" s="15">
        <f t="shared" si="12"/>
        <v>0.21568022469517281</v>
      </c>
      <c r="AI12" s="15">
        <f t="shared" si="13"/>
        <v>8.1675562388709114E-2</v>
      </c>
      <c r="AJ12" s="15">
        <f t="shared" si="14"/>
        <v>0.14099189161837825</v>
      </c>
      <c r="AK12" s="15">
        <f t="shared" si="15"/>
        <v>0.10931831409396314</v>
      </c>
      <c r="AL12" s="15">
        <f t="shared" si="16"/>
        <v>0.33362363147505308</v>
      </c>
      <c r="AM12" s="15">
        <f t="shared" si="17"/>
        <v>5.5506118081238641E-2</v>
      </c>
      <c r="AN12" s="15">
        <f t="shared" si="18"/>
        <v>3.3406402182487353E-2</v>
      </c>
      <c r="AO12" s="15">
        <f t="shared" si="19"/>
        <v>7.6957132742008716E-2</v>
      </c>
      <c r="AP12" s="20">
        <f t="shared" si="20"/>
        <v>8.206205285285062E-2</v>
      </c>
      <c r="AR12" s="74" t="s">
        <v>65</v>
      </c>
      <c r="AS12" s="72">
        <f>AS10/AS11</f>
        <v>11.887581987977436</v>
      </c>
      <c r="AT12" s="72">
        <f t="shared" ref="AT12:BL12" si="34">AT10/AT11</f>
        <v>12.436717742820008</v>
      </c>
      <c r="AU12" s="72">
        <f t="shared" si="34"/>
        <v>11.329597194920872</v>
      </c>
      <c r="AV12" s="72">
        <f t="shared" si="34"/>
        <v>11.452512923701143</v>
      </c>
      <c r="AW12" s="72">
        <f t="shared" si="34"/>
        <v>13.046003444546812</v>
      </c>
      <c r="AX12" s="72">
        <f t="shared" si="34"/>
        <v>11.706012750251544</v>
      </c>
      <c r="AY12" s="72">
        <f t="shared" si="34"/>
        <v>12.711279978106248</v>
      </c>
      <c r="AZ12" s="72">
        <f t="shared" si="34"/>
        <v>10.818224147415663</v>
      </c>
      <c r="BA12" s="72">
        <f t="shared" si="34"/>
        <v>10.777180255580422</v>
      </c>
      <c r="BB12" s="72">
        <f t="shared" si="34"/>
        <v>11.545186574078665</v>
      </c>
      <c r="BC12" s="72">
        <f t="shared" si="34"/>
        <v>10.692972386333714</v>
      </c>
      <c r="BD12" s="72">
        <f t="shared" si="34"/>
        <v>8.3204427252138089</v>
      </c>
      <c r="BE12" s="72">
        <f t="shared" si="34"/>
        <v>9.7205631285396432</v>
      </c>
      <c r="BF12" s="72">
        <f t="shared" si="34"/>
        <v>9.8322279757224464</v>
      </c>
      <c r="BG12" s="72">
        <f t="shared" si="34"/>
        <v>7.5726650885383009</v>
      </c>
      <c r="BH12" s="72">
        <f t="shared" si="34"/>
        <v>10.385358214918408</v>
      </c>
      <c r="BI12" s="72">
        <f t="shared" si="34"/>
        <v>12.622821942473816</v>
      </c>
      <c r="BJ12" s="72">
        <f t="shared" si="34"/>
        <v>12.196833656804118</v>
      </c>
      <c r="BK12" s="72">
        <f t="shared" si="34"/>
        <v>11.377725027903599</v>
      </c>
      <c r="BL12" s="73">
        <f t="shared" si="34"/>
        <v>12.956101489548775</v>
      </c>
      <c r="BM12" s="134">
        <f t="shared" ref="BM12" si="35">MEDIAN(AS12:BL12)</f>
        <v>11.415118975802372</v>
      </c>
      <c r="BN12" s="132">
        <f t="shared" ref="BN12" si="36">MIN(AS12:BL12)</f>
        <v>7.5726650885383009</v>
      </c>
      <c r="BO12" s="3">
        <f t="shared" ref="BO12" si="37">MAX(AS12:BL12)</f>
        <v>13.046003444546812</v>
      </c>
      <c r="BP12" s="3">
        <f t="shared" ref="BP12" si="38">BO12-BN12</f>
        <v>5.4733383560085116</v>
      </c>
      <c r="BQ12" s="20">
        <f t="shared" ref="BQ12" si="39">(QUARTILE(AS12:BL12,3)-QUARTILE(AS12:BL12,1))/BM12</f>
        <v>0.14373357284371854</v>
      </c>
      <c r="BR12" s="15"/>
      <c r="BT12" s="4">
        <v>0.35</v>
      </c>
      <c r="BU12" s="1">
        <v>0</v>
      </c>
      <c r="BV12" s="1">
        <v>1</v>
      </c>
      <c r="BW12" s="1">
        <v>0</v>
      </c>
      <c r="BX12" s="1">
        <v>0</v>
      </c>
      <c r="BY12" s="1">
        <v>1</v>
      </c>
      <c r="BZ12" s="1">
        <v>0</v>
      </c>
      <c r="CA12" s="1">
        <v>0</v>
      </c>
      <c r="CB12" s="1">
        <v>0</v>
      </c>
      <c r="CC12" s="1">
        <v>1</v>
      </c>
      <c r="CD12" s="1">
        <v>0</v>
      </c>
      <c r="CE12" s="1">
        <v>0</v>
      </c>
      <c r="CF12" s="1">
        <v>1</v>
      </c>
      <c r="CG12" s="1">
        <v>1</v>
      </c>
      <c r="CH12" s="1">
        <v>0</v>
      </c>
      <c r="CI12" s="1">
        <v>0</v>
      </c>
      <c r="CJ12" s="1">
        <v>1</v>
      </c>
      <c r="CK12" s="1">
        <v>0</v>
      </c>
      <c r="CL12" s="1">
        <v>1</v>
      </c>
      <c r="CM12" s="1">
        <v>0</v>
      </c>
      <c r="CN12" s="5">
        <v>1</v>
      </c>
    </row>
    <row r="13" spans="2:92" ht="15.75" thickBot="1" x14ac:dyDescent="0.3">
      <c r="B13" s="65">
        <v>0.97758964091257095</v>
      </c>
      <c r="C13" s="66">
        <v>0.15264902375259201</v>
      </c>
      <c r="D13" s="66">
        <v>0.17396722594389899</v>
      </c>
      <c r="E13" s="66">
        <v>0.22100143898555399</v>
      </c>
      <c r="F13" s="66">
        <v>0.34872795216415298</v>
      </c>
      <c r="G13" s="66">
        <v>0.30115856927950602</v>
      </c>
      <c r="H13" s="66">
        <v>0.46001709785443401</v>
      </c>
      <c r="I13" s="66">
        <v>0.83015049159366705</v>
      </c>
      <c r="J13" s="66">
        <v>0.50788124816825297</v>
      </c>
      <c r="K13" s="66">
        <v>0.51143560545523004</v>
      </c>
      <c r="L13" s="66">
        <v>0.79948387922031605</v>
      </c>
      <c r="M13" s="66">
        <v>2.54543093330809</v>
      </c>
      <c r="N13" s="66">
        <v>0.61585818750724497</v>
      </c>
      <c r="O13" s="66">
        <v>1.6073991355541399</v>
      </c>
      <c r="P13" s="66">
        <v>0.89470651539175705</v>
      </c>
      <c r="Q13" s="66">
        <v>3.2404268939007799</v>
      </c>
      <c r="R13" s="66">
        <v>0.41230059326728502</v>
      </c>
      <c r="S13" s="66">
        <v>0.25139359737376199</v>
      </c>
      <c r="T13" s="66">
        <v>0.58351238524964</v>
      </c>
      <c r="U13" s="67">
        <v>0.62814778301264296</v>
      </c>
      <c r="W13" s="21">
        <f t="shared" si="1"/>
        <v>0.13300539332143824</v>
      </c>
      <c r="X13" s="15">
        <f t="shared" si="2"/>
        <v>2.0768574660216602E-2</v>
      </c>
      <c r="Y13" s="15">
        <f t="shared" si="3"/>
        <v>2.3669010332503265E-2</v>
      </c>
      <c r="Z13" s="15">
        <f t="shared" si="4"/>
        <v>3.0068222991231838E-2</v>
      </c>
      <c r="AA13" s="15">
        <f t="shared" si="5"/>
        <v>4.744597988627932E-2</v>
      </c>
      <c r="AB13" s="15">
        <f t="shared" si="6"/>
        <v>4.0973955004014427E-2</v>
      </c>
      <c r="AC13" s="15">
        <f t="shared" si="7"/>
        <v>6.258736025230395E-2</v>
      </c>
      <c r="AD13" s="15">
        <f t="shared" si="8"/>
        <v>0.11294564511478464</v>
      </c>
      <c r="AE13" s="15">
        <f t="shared" si="9"/>
        <v>6.9099489546701087E-2</v>
      </c>
      <c r="AF13" s="15">
        <f t="shared" si="10"/>
        <v>6.9583075572140149E-2</v>
      </c>
      <c r="AG13" s="15">
        <f t="shared" si="11"/>
        <v>0.10877331690072328</v>
      </c>
      <c r="AH13" s="15">
        <f t="shared" si="12"/>
        <v>0.34631713378341361</v>
      </c>
      <c r="AI13" s="15">
        <f t="shared" si="13"/>
        <v>8.3790229592822452E-2</v>
      </c>
      <c r="AJ13" s="15">
        <f t="shared" si="14"/>
        <v>0.21869375993933879</v>
      </c>
      <c r="AK13" s="15">
        <f t="shared" si="15"/>
        <v>0.1217287776043207</v>
      </c>
      <c r="AL13" s="15">
        <f t="shared" si="16"/>
        <v>0.44087440733343947</v>
      </c>
      <c r="AM13" s="15">
        <f t="shared" si="17"/>
        <v>5.6095318811875516E-2</v>
      </c>
      <c r="AN13" s="15">
        <f t="shared" si="18"/>
        <v>3.4203210527042449E-2</v>
      </c>
      <c r="AO13" s="15">
        <f t="shared" si="19"/>
        <v>7.938944017001906E-2</v>
      </c>
      <c r="AP13" s="20">
        <f t="shared" si="20"/>
        <v>8.546228340308068E-2</v>
      </c>
      <c r="AR13" s="75" t="s">
        <v>66</v>
      </c>
      <c r="AS13" s="55">
        <f t="shared" ref="AS13:BL13" si="40">(COUNT(W4:W57)/AS11)</f>
        <v>36.923946797319722</v>
      </c>
      <c r="AT13" s="55">
        <f t="shared" si="40"/>
        <v>68.754935415698782</v>
      </c>
      <c r="AU13" s="55">
        <f t="shared" si="40"/>
        <v>68.754935415698782</v>
      </c>
      <c r="AV13" s="55">
        <f t="shared" si="40"/>
        <v>56.022539968347161</v>
      </c>
      <c r="AW13" s="55">
        <f t="shared" si="40"/>
        <v>61.115498147287809</v>
      </c>
      <c r="AX13" s="55">
        <f t="shared" si="40"/>
        <v>54.749300423611999</v>
      </c>
      <c r="AY13" s="55">
        <f t="shared" si="40"/>
        <v>48.383102699936181</v>
      </c>
      <c r="AZ13" s="55">
        <f t="shared" si="40"/>
        <v>35.65070725258456</v>
      </c>
      <c r="BA13" s="55">
        <f t="shared" si="40"/>
        <v>35.65070725258456</v>
      </c>
      <c r="BB13" s="55">
        <f t="shared" si="40"/>
        <v>39.470425886790046</v>
      </c>
      <c r="BC13" s="55">
        <f t="shared" si="40"/>
        <v>36.923946797319722</v>
      </c>
      <c r="BD13" s="55">
        <f t="shared" si="40"/>
        <v>22.918311805232928</v>
      </c>
      <c r="BE13" s="55">
        <f t="shared" si="40"/>
        <v>38.197186342054884</v>
      </c>
      <c r="BF13" s="55">
        <f t="shared" si="40"/>
        <v>25.464790894703256</v>
      </c>
      <c r="BG13" s="55">
        <f t="shared" si="40"/>
        <v>33.104228163114229</v>
      </c>
      <c r="BH13" s="55">
        <f t="shared" si="40"/>
        <v>24.191551349968091</v>
      </c>
      <c r="BI13" s="55">
        <f t="shared" si="40"/>
        <v>52.202821334141674</v>
      </c>
      <c r="BJ13" s="55">
        <f t="shared" si="40"/>
        <v>54.749300423611999</v>
      </c>
      <c r="BK13" s="55">
        <f t="shared" si="40"/>
        <v>36.923946797319722</v>
      </c>
      <c r="BL13" s="71">
        <f t="shared" si="40"/>
        <v>45.836623610465857</v>
      </c>
      <c r="BM13" s="135">
        <f t="shared" si="23"/>
        <v>38.833806114422465</v>
      </c>
      <c r="BN13" s="136">
        <f t="shared" si="24"/>
        <v>22.918311805232928</v>
      </c>
      <c r="BO13" s="13">
        <f t="shared" si="25"/>
        <v>68.754935415698782</v>
      </c>
      <c r="BP13" s="13">
        <f t="shared" si="26"/>
        <v>45.83662361046585</v>
      </c>
      <c r="BQ13" s="23">
        <f t="shared" si="27"/>
        <v>0.49180327868852453</v>
      </c>
      <c r="BR13" s="131"/>
      <c r="BT13" s="4">
        <v>0.4</v>
      </c>
      <c r="BU13" s="1">
        <v>1</v>
      </c>
      <c r="BV13" s="1">
        <v>1</v>
      </c>
      <c r="BW13" s="1">
        <v>2</v>
      </c>
      <c r="BX13" s="1">
        <v>2</v>
      </c>
      <c r="BY13" s="1">
        <v>0</v>
      </c>
      <c r="BZ13" s="1">
        <v>1</v>
      </c>
      <c r="CA13" s="1">
        <v>1</v>
      </c>
      <c r="CB13" s="1">
        <v>0</v>
      </c>
      <c r="CC13" s="1">
        <v>0</v>
      </c>
      <c r="CD13" s="1">
        <v>0</v>
      </c>
      <c r="CE13" s="1">
        <v>0</v>
      </c>
      <c r="CF13" s="1">
        <v>1</v>
      </c>
      <c r="CG13" s="1">
        <v>1</v>
      </c>
      <c r="CH13" s="1">
        <v>0</v>
      </c>
      <c r="CI13" s="1">
        <v>1</v>
      </c>
      <c r="CJ13" s="1">
        <v>0</v>
      </c>
      <c r="CK13" s="1">
        <v>0</v>
      </c>
      <c r="CL13" s="1">
        <v>0</v>
      </c>
      <c r="CM13" s="1">
        <v>1</v>
      </c>
      <c r="CN13" s="5">
        <v>3</v>
      </c>
    </row>
    <row r="14" spans="2:92" ht="15.75" thickBot="1" x14ac:dyDescent="0.3">
      <c r="B14" s="65">
        <v>1.0573080024061201</v>
      </c>
      <c r="C14" s="66">
        <v>0.171826010639587</v>
      </c>
      <c r="D14" s="66">
        <v>0.18751126127449999</v>
      </c>
      <c r="E14" s="66">
        <v>0.24034799407087101</v>
      </c>
      <c r="F14" s="66">
        <v>0.35035742787211399</v>
      </c>
      <c r="G14" s="66">
        <v>0.304341066741315</v>
      </c>
      <c r="H14" s="66">
        <v>0.48228985129990198</v>
      </c>
      <c r="I14" s="66">
        <v>0.86210440767401098</v>
      </c>
      <c r="J14" s="66">
        <v>0.56331951890359599</v>
      </c>
      <c r="K14" s="66">
        <v>0.54249278085361197</v>
      </c>
      <c r="L14" s="66">
        <v>0.81712124618875304</v>
      </c>
      <c r="M14" s="66">
        <v>2.8921823830661402</v>
      </c>
      <c r="N14" s="66">
        <v>0.71796387218610103</v>
      </c>
      <c r="O14" s="66">
        <v>3.18183063225178</v>
      </c>
      <c r="P14" s="66">
        <v>0.923825947879795</v>
      </c>
      <c r="Q14" s="66">
        <v>3.6242567028728798</v>
      </c>
      <c r="R14" s="66">
        <v>0.41819251178631001</v>
      </c>
      <c r="S14" s="66">
        <v>0.27347229866473599</v>
      </c>
      <c r="T14" s="66">
        <v>0.61195887078813904</v>
      </c>
      <c r="U14" s="67">
        <v>0.74004253609769599</v>
      </c>
      <c r="W14" s="21">
        <f t="shared" si="1"/>
        <v>0.14385142889879188</v>
      </c>
      <c r="X14" s="15">
        <f t="shared" si="2"/>
        <v>2.3377688522392789E-2</v>
      </c>
      <c r="Y14" s="15">
        <f t="shared" si="3"/>
        <v>2.5511736227823129E-2</v>
      </c>
      <c r="Z14" s="15">
        <f t="shared" si="4"/>
        <v>3.2700407356581092E-2</v>
      </c>
      <c r="AA14" s="15">
        <f t="shared" si="5"/>
        <v>4.7667677261512109E-2</v>
      </c>
      <c r="AB14" s="15">
        <f t="shared" si="6"/>
        <v>4.1406947855961232E-2</v>
      </c>
      <c r="AC14" s="15">
        <f t="shared" si="7"/>
        <v>6.5617666843524089E-2</v>
      </c>
      <c r="AD14" s="15">
        <f t="shared" si="8"/>
        <v>0.11729311669034163</v>
      </c>
      <c r="AE14" s="15">
        <f t="shared" si="9"/>
        <v>7.6642111415455239E-2</v>
      </c>
      <c r="AF14" s="15">
        <f t="shared" si="10"/>
        <v>7.3808541612736325E-2</v>
      </c>
      <c r="AG14" s="15">
        <f t="shared" si="11"/>
        <v>0.11117295866513648</v>
      </c>
      <c r="AH14" s="15">
        <f t="shared" si="12"/>
        <v>0.39349420177770617</v>
      </c>
      <c r="AI14" s="15">
        <f t="shared" si="13"/>
        <v>9.768215948110219E-2</v>
      </c>
      <c r="AJ14" s="15">
        <f t="shared" si="14"/>
        <v>0.43290212683697693</v>
      </c>
      <c r="AK14" s="15">
        <f t="shared" si="15"/>
        <v>0.12569060515371361</v>
      </c>
      <c r="AL14" s="15">
        <f t="shared" si="16"/>
        <v>0.49309615005073199</v>
      </c>
      <c r="AM14" s="15">
        <f t="shared" si="17"/>
        <v>5.6896940379089801E-2</v>
      </c>
      <c r="AN14" s="15">
        <f t="shared" si="18"/>
        <v>3.7207115464589935E-2</v>
      </c>
      <c r="AO14" s="15">
        <f t="shared" si="19"/>
        <v>8.3259710311311436E-2</v>
      </c>
      <c r="AP14" s="20">
        <f t="shared" si="20"/>
        <v>0.10068605933301987</v>
      </c>
      <c r="BR14" s="131"/>
      <c r="BT14" s="4">
        <v>0.45</v>
      </c>
      <c r="BU14" s="1">
        <v>2</v>
      </c>
      <c r="BV14" s="1">
        <v>3</v>
      </c>
      <c r="BW14" s="1">
        <v>1</v>
      </c>
      <c r="BX14" s="1">
        <v>1</v>
      </c>
      <c r="BY14" s="1">
        <v>1</v>
      </c>
      <c r="BZ14" s="1">
        <v>2</v>
      </c>
      <c r="CA14" s="1">
        <v>1</v>
      </c>
      <c r="CB14" s="1">
        <v>2</v>
      </c>
      <c r="CC14" s="1">
        <v>1</v>
      </c>
      <c r="CD14" s="1">
        <v>2</v>
      </c>
      <c r="CE14" s="1">
        <v>3</v>
      </c>
      <c r="CF14" s="1">
        <v>1</v>
      </c>
      <c r="CG14" s="1">
        <v>0</v>
      </c>
      <c r="CH14" s="1">
        <v>1</v>
      </c>
      <c r="CI14" s="1">
        <v>1</v>
      </c>
      <c r="CJ14" s="1">
        <v>1</v>
      </c>
      <c r="CK14" s="1">
        <v>2</v>
      </c>
      <c r="CL14" s="1">
        <v>1</v>
      </c>
      <c r="CM14" s="1">
        <v>2</v>
      </c>
      <c r="CN14" s="5">
        <v>3</v>
      </c>
    </row>
    <row r="15" spans="2:92" x14ac:dyDescent="0.25">
      <c r="B15" s="65">
        <v>1.1970903562291999</v>
      </c>
      <c r="C15" s="66">
        <v>0.19273565156872299</v>
      </c>
      <c r="D15" s="66">
        <v>0.192099858230564</v>
      </c>
      <c r="E15" s="66">
        <v>0.24541564548874301</v>
      </c>
      <c r="F15" s="66">
        <v>0.35043926481570298</v>
      </c>
      <c r="G15" s="66">
        <v>0.33535771105018702</v>
      </c>
      <c r="H15" s="66">
        <v>0.57698889566592304</v>
      </c>
      <c r="I15" s="66">
        <v>0.90669551243289703</v>
      </c>
      <c r="J15" s="66">
        <v>0.59838263963744698</v>
      </c>
      <c r="K15" s="66">
        <v>0.58439149016888203</v>
      </c>
      <c r="L15" s="66">
        <v>1.01226872063033</v>
      </c>
      <c r="M15" s="66">
        <v>3.1606795708062498</v>
      </c>
      <c r="N15" s="66">
        <v>0.75476250121417898</v>
      </c>
      <c r="O15" s="66">
        <v>3.8830744501710401</v>
      </c>
      <c r="P15" s="66">
        <v>0.955234962972623</v>
      </c>
      <c r="Q15" s="66">
        <v>3.8751972555360701</v>
      </c>
      <c r="R15" s="66">
        <v>0.45038870964248501</v>
      </c>
      <c r="S15" s="66">
        <v>0.31884081983982698</v>
      </c>
      <c r="T15" s="66">
        <v>0.62118245851803999</v>
      </c>
      <c r="U15" s="67">
        <v>0.769401444378777</v>
      </c>
      <c r="W15" s="21">
        <f t="shared" si="1"/>
        <v>0.16286943622165986</v>
      </c>
      <c r="X15" s="15">
        <f t="shared" si="2"/>
        <v>2.6222537628397689E-2</v>
      </c>
      <c r="Y15" s="15">
        <f t="shared" si="3"/>
        <v>2.613603513341007E-2</v>
      </c>
      <c r="Z15" s="15">
        <f t="shared" si="4"/>
        <v>3.3389883739965036E-2</v>
      </c>
      <c r="AA15" s="15">
        <f t="shared" si="5"/>
        <v>4.7678811539551433E-2</v>
      </c>
      <c r="AB15" s="15">
        <f t="shared" si="6"/>
        <v>4.5626899462610483E-2</v>
      </c>
      <c r="AC15" s="15">
        <f t="shared" si="7"/>
        <v>7.8501890566792257E-2</v>
      </c>
      <c r="AD15" s="15">
        <f t="shared" si="8"/>
        <v>0.12335993366433974</v>
      </c>
      <c r="AE15" s="15">
        <f t="shared" si="9"/>
        <v>8.1412604032305713E-2</v>
      </c>
      <c r="AF15" s="15">
        <f t="shared" si="10"/>
        <v>7.9509046281480561E-2</v>
      </c>
      <c r="AG15" s="15">
        <f t="shared" si="11"/>
        <v>0.13772363545990887</v>
      </c>
      <c r="AH15" s="15">
        <f t="shared" si="12"/>
        <v>0.43002443140221092</v>
      </c>
      <c r="AI15" s="15">
        <f t="shared" si="13"/>
        <v>0.10268877567539851</v>
      </c>
      <c r="AJ15" s="15">
        <f t="shared" si="14"/>
        <v>0.5283094490028627</v>
      </c>
      <c r="AK15" s="15">
        <f t="shared" si="15"/>
        <v>0.12996394054049293</v>
      </c>
      <c r="AL15" s="15">
        <f t="shared" si="16"/>
        <v>0.52723772184164219</v>
      </c>
      <c r="AM15" s="15">
        <f t="shared" si="17"/>
        <v>6.1277375461562589E-2</v>
      </c>
      <c r="AN15" s="15">
        <f t="shared" si="18"/>
        <v>4.3379703379568299E-2</v>
      </c>
      <c r="AO15" s="15">
        <f t="shared" si="19"/>
        <v>8.4514620206536065E-2</v>
      </c>
      <c r="AP15" s="20">
        <f t="shared" si="20"/>
        <v>0.10468046862296286</v>
      </c>
      <c r="AR15" s="90" t="s">
        <v>61</v>
      </c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9"/>
      <c r="BM15" s="3"/>
      <c r="BN15" s="3"/>
      <c r="BO15" s="3"/>
      <c r="BP15" s="3"/>
      <c r="BQ15" s="3"/>
      <c r="BT15" s="4">
        <v>0.5</v>
      </c>
      <c r="BU15" s="1">
        <v>0</v>
      </c>
      <c r="BV15" s="1">
        <v>0</v>
      </c>
      <c r="BW15" s="1">
        <v>1</v>
      </c>
      <c r="BX15" s="1">
        <v>1</v>
      </c>
      <c r="BY15" s="1">
        <v>0</v>
      </c>
      <c r="BZ15" s="1">
        <v>1</v>
      </c>
      <c r="CA15" s="1">
        <v>2</v>
      </c>
      <c r="CB15" s="1">
        <v>1</v>
      </c>
      <c r="CC15" s="1">
        <v>1</v>
      </c>
      <c r="CD15" s="1">
        <v>0</v>
      </c>
      <c r="CE15" s="1">
        <v>0</v>
      </c>
      <c r="CF15" s="1">
        <v>1</v>
      </c>
      <c r="CG15" s="1">
        <v>2</v>
      </c>
      <c r="CH15" s="1">
        <v>0</v>
      </c>
      <c r="CI15" s="1">
        <v>0</v>
      </c>
      <c r="CJ15" s="1">
        <v>1</v>
      </c>
      <c r="CK15" s="1">
        <v>0</v>
      </c>
      <c r="CL15" s="1">
        <v>1</v>
      </c>
      <c r="CM15" s="1">
        <v>1</v>
      </c>
      <c r="CN15" s="5">
        <v>0</v>
      </c>
    </row>
    <row r="16" spans="2:92" x14ac:dyDescent="0.25">
      <c r="B16" s="65">
        <v>1.43994430735136</v>
      </c>
      <c r="C16" s="66">
        <v>0.20400220601868099</v>
      </c>
      <c r="D16" s="66">
        <v>0.19891130622609601</v>
      </c>
      <c r="E16" s="66">
        <v>0.323694907792763</v>
      </c>
      <c r="F16" s="66">
        <v>0.38490469099178798</v>
      </c>
      <c r="G16" s="66">
        <v>0.39630426206548502</v>
      </c>
      <c r="H16" s="66">
        <v>0.62068298932330701</v>
      </c>
      <c r="I16" s="66">
        <v>0.99953606950348495</v>
      </c>
      <c r="J16" s="66">
        <v>0.945643760571382</v>
      </c>
      <c r="K16" s="66">
        <v>0.66686941853181902</v>
      </c>
      <c r="L16" s="66">
        <v>1.02686508572652</v>
      </c>
      <c r="M16" s="66">
        <v>3.3958612554841299</v>
      </c>
      <c r="N16" s="66">
        <v>0.77472640466837195</v>
      </c>
      <c r="O16" s="66">
        <v>3.9369268303201101</v>
      </c>
      <c r="P16" s="66">
        <v>0.97535723346805203</v>
      </c>
      <c r="Q16" s="66">
        <v>3.9409910571817699</v>
      </c>
      <c r="R16" s="66">
        <v>0.49162466923038201</v>
      </c>
      <c r="S16" s="66">
        <v>0.367090698015967</v>
      </c>
      <c r="T16" s="66">
        <v>0.750722414821822</v>
      </c>
      <c r="U16" s="67">
        <v>0.98084475593670395</v>
      </c>
      <c r="W16" s="21">
        <f t="shared" si="1"/>
        <v>0.19591079011583132</v>
      </c>
      <c r="X16" s="15">
        <f t="shared" si="2"/>
        <v>2.7755402179412383E-2</v>
      </c>
      <c r="Y16" s="15">
        <f t="shared" si="3"/>
        <v>2.7062762751849802E-2</v>
      </c>
      <c r="Z16" s="15">
        <f t="shared" si="4"/>
        <v>4.4040123509219459E-2</v>
      </c>
      <c r="AA16" s="15">
        <f t="shared" si="5"/>
        <v>5.2367985168950748E-2</v>
      </c>
      <c r="AB16" s="15">
        <f t="shared" si="6"/>
        <v>5.3918947219793886E-2</v>
      </c>
      <c r="AC16" s="15">
        <f t="shared" si="7"/>
        <v>8.4446665214055389E-2</v>
      </c>
      <c r="AD16" s="15">
        <f t="shared" si="8"/>
        <v>0.13599130197326326</v>
      </c>
      <c r="AE16" s="15">
        <f t="shared" si="9"/>
        <v>0.12865901504372546</v>
      </c>
      <c r="AF16" s="15">
        <f t="shared" si="10"/>
        <v>9.0730533133580829E-2</v>
      </c>
      <c r="AG16" s="15">
        <f t="shared" si="11"/>
        <v>0.13970953547299594</v>
      </c>
      <c r="AH16" s="15">
        <f t="shared" si="12"/>
        <v>0.46202193952165038</v>
      </c>
      <c r="AI16" s="15">
        <f t="shared" si="13"/>
        <v>0.10540495301610503</v>
      </c>
      <c r="AJ16" s="15">
        <f t="shared" si="14"/>
        <v>0.53563630344491298</v>
      </c>
      <c r="AK16" s="15">
        <f t="shared" si="15"/>
        <v>0.13270166441742207</v>
      </c>
      <c r="AL16" s="15">
        <f t="shared" si="16"/>
        <v>0.53618925948051299</v>
      </c>
      <c r="AM16" s="15">
        <f t="shared" si="17"/>
        <v>6.6887710099371708E-2</v>
      </c>
      <c r="AN16" s="15">
        <f t="shared" si="18"/>
        <v>4.9944312655233608E-2</v>
      </c>
      <c r="AO16" s="15">
        <f t="shared" si="19"/>
        <v>0.10213910405739075</v>
      </c>
      <c r="AP16" s="20">
        <f t="shared" si="20"/>
        <v>0.13344826611383728</v>
      </c>
      <c r="AR16" s="183" t="s">
        <v>62</v>
      </c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5"/>
      <c r="BM16" s="128"/>
      <c r="BN16" s="128"/>
      <c r="BO16" s="128"/>
      <c r="BP16" s="128"/>
      <c r="BQ16" s="128"/>
      <c r="BR16" s="3"/>
      <c r="BT16" s="4">
        <v>0.55000000000000004</v>
      </c>
      <c r="BU16" s="1">
        <v>2</v>
      </c>
      <c r="BV16" s="1">
        <v>2</v>
      </c>
      <c r="BW16" s="1">
        <v>2</v>
      </c>
      <c r="BX16" s="1">
        <v>2</v>
      </c>
      <c r="BY16" s="1">
        <v>2</v>
      </c>
      <c r="BZ16" s="1">
        <v>2</v>
      </c>
      <c r="CA16" s="1">
        <v>2</v>
      </c>
      <c r="CB16" s="1">
        <v>2</v>
      </c>
      <c r="CC16" s="1">
        <v>1</v>
      </c>
      <c r="CD16" s="1">
        <v>1</v>
      </c>
      <c r="CE16" s="1">
        <v>2</v>
      </c>
      <c r="CF16" s="1">
        <v>1</v>
      </c>
      <c r="CG16" s="1">
        <v>2</v>
      </c>
      <c r="CH16" s="1">
        <v>2</v>
      </c>
      <c r="CI16" s="1">
        <v>2</v>
      </c>
      <c r="CJ16" s="1">
        <v>2</v>
      </c>
      <c r="CK16" s="1">
        <v>3</v>
      </c>
      <c r="CL16" s="1">
        <v>2</v>
      </c>
      <c r="CM16" s="1">
        <v>1</v>
      </c>
      <c r="CN16" s="5">
        <v>2</v>
      </c>
    </row>
    <row r="17" spans="2:92" ht="15.75" thickBot="1" x14ac:dyDescent="0.3">
      <c r="B17" s="65">
        <v>1.5167344966440599</v>
      </c>
      <c r="C17" s="66">
        <v>0.23377308489383999</v>
      </c>
      <c r="D17" s="66">
        <v>0.19984809724444599</v>
      </c>
      <c r="E17" s="66">
        <v>0.32582322189706198</v>
      </c>
      <c r="F17" s="66">
        <v>0.41208276563371798</v>
      </c>
      <c r="G17" s="66">
        <v>0.41280501616896498</v>
      </c>
      <c r="H17" s="66">
        <v>0.78918363199403596</v>
      </c>
      <c r="I17" s="66">
        <v>1.12090256418733</v>
      </c>
      <c r="J17" s="66">
        <v>0.97806362545778402</v>
      </c>
      <c r="K17" s="66">
        <v>0.76590170073760799</v>
      </c>
      <c r="L17" s="66">
        <v>1.07886997749237</v>
      </c>
      <c r="M17" s="66">
        <v>3.8981110290953098</v>
      </c>
      <c r="N17" s="66">
        <v>0.99509605898029097</v>
      </c>
      <c r="O17" s="66">
        <v>4.3081585545125796</v>
      </c>
      <c r="P17" s="66">
        <v>1.1494348834525101</v>
      </c>
      <c r="Q17" s="66">
        <v>4.4088942076417199</v>
      </c>
      <c r="R17" s="66">
        <v>0.51352282362328905</v>
      </c>
      <c r="S17" s="66">
        <v>0.467966277858129</v>
      </c>
      <c r="T17" s="66">
        <v>0.98810486518956198</v>
      </c>
      <c r="U17" s="67">
        <v>1.0332093805201801</v>
      </c>
      <c r="W17" s="21">
        <f t="shared" si="1"/>
        <v>0.2063584349175592</v>
      </c>
      <c r="X17" s="15">
        <f t="shared" si="2"/>
        <v>3.1805861890318372E-2</v>
      </c>
      <c r="Y17" s="15">
        <f t="shared" si="3"/>
        <v>2.7190217312169526E-2</v>
      </c>
      <c r="Z17" s="15">
        <f t="shared" si="4"/>
        <v>4.4329690054022042E-2</v>
      </c>
      <c r="AA17" s="15">
        <f t="shared" si="5"/>
        <v>5.6065682399145306E-2</v>
      </c>
      <c r="AB17" s="15">
        <f t="shared" si="6"/>
        <v>5.616394777809048E-2</v>
      </c>
      <c r="AC17" s="15">
        <f t="shared" si="7"/>
        <v>0.10737192272027701</v>
      </c>
      <c r="AD17" s="15">
        <f t="shared" si="8"/>
        <v>0.15250375022956872</v>
      </c>
      <c r="AE17" s="15">
        <f t="shared" si="9"/>
        <v>0.13306988101466449</v>
      </c>
      <c r="AF17" s="15">
        <f t="shared" si="10"/>
        <v>0.10420431302552491</v>
      </c>
      <c r="AG17" s="15">
        <f t="shared" si="11"/>
        <v>0.14678503095134288</v>
      </c>
      <c r="AH17" s="15">
        <f t="shared" si="12"/>
        <v>0.5303552420537837</v>
      </c>
      <c r="AI17" s="15">
        <f t="shared" si="13"/>
        <v>0.13538721890888314</v>
      </c>
      <c r="AJ17" s="15">
        <f t="shared" si="14"/>
        <v>0.58614402102211971</v>
      </c>
      <c r="AK17" s="15">
        <f t="shared" si="15"/>
        <v>0.15638569842891295</v>
      </c>
      <c r="AL17" s="15">
        <f t="shared" si="16"/>
        <v>0.59984955206009805</v>
      </c>
      <c r="AM17" s="15">
        <f t="shared" si="17"/>
        <v>6.9867050833100561E-2</v>
      </c>
      <c r="AN17" s="15">
        <f t="shared" si="18"/>
        <v>6.3668881341242045E-2</v>
      </c>
      <c r="AO17" s="15">
        <f t="shared" si="19"/>
        <v>0.13443603608021251</v>
      </c>
      <c r="AP17" s="20">
        <f t="shared" si="20"/>
        <v>0.14057270483267759</v>
      </c>
      <c r="AR17" s="186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  <c r="BI17" s="187"/>
      <c r="BJ17" s="187"/>
      <c r="BK17" s="187"/>
      <c r="BL17" s="188"/>
      <c r="BM17" s="128"/>
      <c r="BN17" s="128"/>
      <c r="BO17" s="128"/>
      <c r="BP17" s="128"/>
      <c r="BQ17" s="128"/>
      <c r="BR17" s="128"/>
      <c r="BT17" s="4">
        <v>0.6</v>
      </c>
      <c r="BU17" s="1">
        <v>2</v>
      </c>
      <c r="BV17" s="1">
        <v>1</v>
      </c>
      <c r="BW17" s="1">
        <v>1</v>
      </c>
      <c r="BX17" s="1">
        <v>1</v>
      </c>
      <c r="BY17" s="1">
        <v>1</v>
      </c>
      <c r="BZ17" s="1">
        <v>1</v>
      </c>
      <c r="CA17" s="1">
        <v>1</v>
      </c>
      <c r="CB17" s="1">
        <v>1</v>
      </c>
      <c r="CC17" s="1">
        <v>1</v>
      </c>
      <c r="CD17" s="1">
        <v>1</v>
      </c>
      <c r="CE17" s="1">
        <v>1</v>
      </c>
      <c r="CF17" s="1">
        <v>0</v>
      </c>
      <c r="CG17" s="1">
        <v>1</v>
      </c>
      <c r="CH17" s="1">
        <v>2</v>
      </c>
      <c r="CI17" s="1">
        <v>1</v>
      </c>
      <c r="CJ17" s="1">
        <v>1</v>
      </c>
      <c r="CK17" s="1">
        <v>0</v>
      </c>
      <c r="CL17" s="1">
        <v>0</v>
      </c>
      <c r="CM17" s="1">
        <v>1</v>
      </c>
      <c r="CN17" s="5">
        <v>1</v>
      </c>
    </row>
    <row r="18" spans="2:92" x14ac:dyDescent="0.25">
      <c r="B18" s="65">
        <v>1.6061977205070901</v>
      </c>
      <c r="C18" s="66">
        <v>0.24664870482613499</v>
      </c>
      <c r="D18" s="66">
        <v>0.223174236271416</v>
      </c>
      <c r="E18" s="66">
        <v>0.37818993222114999</v>
      </c>
      <c r="F18" s="66">
        <v>0.41798098143155499</v>
      </c>
      <c r="G18" s="66">
        <v>0.473697351147982</v>
      </c>
      <c r="H18" s="66">
        <v>0.81211614408601895</v>
      </c>
      <c r="I18" s="66">
        <v>1.4094031964617</v>
      </c>
      <c r="J18" s="66">
        <v>0.987079281233878</v>
      </c>
      <c r="K18" s="66">
        <v>0.81442086401508695</v>
      </c>
      <c r="L18" s="66">
        <v>1.30104533775777</v>
      </c>
      <c r="M18" s="66">
        <v>4.7413576977784304</v>
      </c>
      <c r="N18" s="66">
        <v>1.0838550817094399</v>
      </c>
      <c r="O18" s="66">
        <v>4.38888681228726</v>
      </c>
      <c r="P18" s="66">
        <v>1.29579976087226</v>
      </c>
      <c r="Q18" s="66">
        <v>4.4694128910630999</v>
      </c>
      <c r="R18" s="66">
        <v>0.58885542106233901</v>
      </c>
      <c r="S18" s="66">
        <v>0.54137360343412999</v>
      </c>
      <c r="T18" s="66">
        <v>1.0039093813643301</v>
      </c>
      <c r="U18" s="67">
        <v>1.3188118109254801</v>
      </c>
      <c r="W18" s="21">
        <f t="shared" si="1"/>
        <v>0.2185303021098082</v>
      </c>
      <c r="X18" s="15">
        <f t="shared" si="2"/>
        <v>3.3557646915120407E-2</v>
      </c>
      <c r="Y18" s="15">
        <f t="shared" si="3"/>
        <v>3.0363841669580411E-2</v>
      </c>
      <c r="Z18" s="15">
        <f t="shared" si="4"/>
        <v>5.1454412547095242E-2</v>
      </c>
      <c r="AA18" s="15">
        <f t="shared" si="5"/>
        <v>5.6868160738987081E-2</v>
      </c>
      <c r="AB18" s="15">
        <f t="shared" si="6"/>
        <v>6.4448619203807081E-2</v>
      </c>
      <c r="AC18" s="15">
        <f t="shared" si="7"/>
        <v>0.11049199239265566</v>
      </c>
      <c r="AD18" s="15">
        <f t="shared" si="8"/>
        <v>0.19175553693356465</v>
      </c>
      <c r="AE18" s="15">
        <f t="shared" si="9"/>
        <v>0.13429650084814668</v>
      </c>
      <c r="AF18" s="15">
        <f t="shared" si="10"/>
        <v>0.11080555972994381</v>
      </c>
      <c r="AG18" s="15">
        <f t="shared" si="11"/>
        <v>0.17701297112350614</v>
      </c>
      <c r="AH18" s="15">
        <f t="shared" si="12"/>
        <v>0.64508267996985458</v>
      </c>
      <c r="AI18" s="15">
        <f t="shared" si="13"/>
        <v>0.14746327642305307</v>
      </c>
      <c r="AJ18" s="15">
        <f t="shared" si="14"/>
        <v>0.59712745745404905</v>
      </c>
      <c r="AK18" s="15">
        <f t="shared" si="15"/>
        <v>0.17629928719350477</v>
      </c>
      <c r="AL18" s="15">
        <f t="shared" si="16"/>
        <v>0.60808338653919736</v>
      </c>
      <c r="AM18" s="15">
        <f t="shared" si="17"/>
        <v>8.0116383818005316E-2</v>
      </c>
      <c r="AN18" s="15">
        <f t="shared" si="18"/>
        <v>7.3656272576072115E-2</v>
      </c>
      <c r="AO18" s="15">
        <f t="shared" si="19"/>
        <v>0.13658631038970478</v>
      </c>
      <c r="AP18" s="20">
        <f t="shared" si="20"/>
        <v>0.17943017835720818</v>
      </c>
      <c r="BR18" s="128"/>
      <c r="BT18" s="4">
        <v>0.65</v>
      </c>
      <c r="BU18" s="1">
        <v>2</v>
      </c>
      <c r="BV18" s="1">
        <v>1</v>
      </c>
      <c r="BW18" s="1">
        <v>1</v>
      </c>
      <c r="BX18" s="1">
        <v>1</v>
      </c>
      <c r="BY18" s="1">
        <v>2</v>
      </c>
      <c r="BZ18" s="1">
        <v>1</v>
      </c>
      <c r="CA18" s="1">
        <v>2</v>
      </c>
      <c r="CB18" s="1">
        <v>2</v>
      </c>
      <c r="CC18" s="1">
        <v>2</v>
      </c>
      <c r="CD18" s="1">
        <v>2</v>
      </c>
      <c r="CE18" s="1">
        <v>2</v>
      </c>
      <c r="CF18" s="1">
        <v>1</v>
      </c>
      <c r="CG18" s="1">
        <v>2</v>
      </c>
      <c r="CH18" s="1">
        <v>2</v>
      </c>
      <c r="CI18" s="1">
        <v>1</v>
      </c>
      <c r="CJ18" s="1">
        <v>1</v>
      </c>
      <c r="CK18" s="1">
        <v>1</v>
      </c>
      <c r="CL18" s="1">
        <v>3</v>
      </c>
      <c r="CM18" s="1">
        <v>2</v>
      </c>
      <c r="CN18" s="5">
        <v>1</v>
      </c>
    </row>
    <row r="19" spans="2:92" x14ac:dyDescent="0.25">
      <c r="B19" s="65">
        <v>1.6084993845222</v>
      </c>
      <c r="C19" s="66">
        <v>0.27731687679911199</v>
      </c>
      <c r="D19" s="66">
        <v>0.22821137715940901</v>
      </c>
      <c r="E19" s="66">
        <v>0.417719380268123</v>
      </c>
      <c r="F19" s="66">
        <v>0.42312353824930099</v>
      </c>
      <c r="G19" s="66">
        <v>0.47855457893529402</v>
      </c>
      <c r="H19" s="66">
        <v>0.82724612584346302</v>
      </c>
      <c r="I19" s="66">
        <v>1.61710631221285</v>
      </c>
      <c r="J19" s="66">
        <v>1.4861331183365101</v>
      </c>
      <c r="K19" s="66">
        <v>0.97482773165029901</v>
      </c>
      <c r="L19" s="66">
        <v>1.6640638807139201</v>
      </c>
      <c r="M19" s="66">
        <v>5.22346901345015</v>
      </c>
      <c r="N19" s="66">
        <v>1.10661143601704</v>
      </c>
      <c r="O19" s="66">
        <v>4.5097805886456701</v>
      </c>
      <c r="P19" s="66">
        <v>1.47485988818325</v>
      </c>
      <c r="Q19" s="66">
        <v>5.1839708879042199</v>
      </c>
      <c r="R19" s="66">
        <v>0.69013926441451801</v>
      </c>
      <c r="S19" s="66">
        <v>0.59432502021742895</v>
      </c>
      <c r="T19" s="66">
        <v>1.0161200781097799</v>
      </c>
      <c r="U19" s="67">
        <v>1.34136104235608</v>
      </c>
      <c r="W19" s="21">
        <f t="shared" si="1"/>
        <v>0.2188434536764898</v>
      </c>
      <c r="X19" s="15">
        <f t="shared" si="2"/>
        <v>3.7730187319607075E-2</v>
      </c>
      <c r="Y19" s="15">
        <f t="shared" si="3"/>
        <v>3.1049166960463812E-2</v>
      </c>
      <c r="Z19" s="15">
        <f t="shared" si="4"/>
        <v>5.6832568743962315E-2</v>
      </c>
      <c r="AA19" s="15">
        <f t="shared" si="5"/>
        <v>5.7567828333238237E-2</v>
      </c>
      <c r="AB19" s="15">
        <f t="shared" si="6"/>
        <v>6.5109466521808712E-2</v>
      </c>
      <c r="AC19" s="15">
        <f t="shared" si="7"/>
        <v>0.1125504933120358</v>
      </c>
      <c r="AD19" s="15">
        <f t="shared" si="8"/>
        <v>0.22001446424664628</v>
      </c>
      <c r="AE19" s="15">
        <f t="shared" si="9"/>
        <v>0.20219498208660003</v>
      </c>
      <c r="AF19" s="15">
        <f t="shared" si="10"/>
        <v>0.1326296233537822</v>
      </c>
      <c r="AG19" s="15">
        <f t="shared" si="11"/>
        <v>0.22640324907672385</v>
      </c>
      <c r="AH19" s="15">
        <f t="shared" si="12"/>
        <v>0.71067605625172114</v>
      </c>
      <c r="AI19" s="15">
        <f t="shared" si="13"/>
        <v>0.15055937904993744</v>
      </c>
      <c r="AJ19" s="15">
        <f t="shared" si="14"/>
        <v>0.61357559029192799</v>
      </c>
      <c r="AK19" s="15">
        <f t="shared" si="15"/>
        <v>0.20066120927663267</v>
      </c>
      <c r="AL19" s="15">
        <f t="shared" si="16"/>
        <v>0.70530216161962178</v>
      </c>
      <c r="AM19" s="15">
        <f t="shared" si="17"/>
        <v>9.3896498559798383E-2</v>
      </c>
      <c r="AN19" s="15">
        <f t="shared" si="18"/>
        <v>8.0860546968357691E-2</v>
      </c>
      <c r="AO19" s="15">
        <f t="shared" si="19"/>
        <v>0.1382476296748</v>
      </c>
      <c r="AP19" s="20">
        <f t="shared" si="20"/>
        <v>0.18249810100082722</v>
      </c>
      <c r="BT19" s="4">
        <v>0.7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1</v>
      </c>
      <c r="CE19" s="1">
        <v>1</v>
      </c>
      <c r="CF19" s="1">
        <v>0</v>
      </c>
      <c r="CG19" s="1">
        <v>0</v>
      </c>
      <c r="CH19" s="1">
        <v>0</v>
      </c>
      <c r="CI19" s="1">
        <v>0</v>
      </c>
      <c r="CJ19" s="1">
        <v>0</v>
      </c>
      <c r="CK19" s="1">
        <v>2</v>
      </c>
      <c r="CL19" s="1">
        <v>0</v>
      </c>
      <c r="CM19" s="1">
        <v>0</v>
      </c>
      <c r="CN19" s="5">
        <v>0</v>
      </c>
    </row>
    <row r="20" spans="2:92" x14ac:dyDescent="0.25">
      <c r="B20" s="65">
        <v>1.993942962163</v>
      </c>
      <c r="C20" s="66">
        <v>0.27748322104355699</v>
      </c>
      <c r="D20" s="66">
        <v>0.23617097686660099</v>
      </c>
      <c r="E20" s="66">
        <v>0.48649337097756801</v>
      </c>
      <c r="F20" s="66">
        <v>0.42379543896614702</v>
      </c>
      <c r="G20" s="66">
        <v>0.48129025955557198</v>
      </c>
      <c r="H20" s="66">
        <v>0.99174161794037496</v>
      </c>
      <c r="I20" s="66">
        <v>1.6765994589447799</v>
      </c>
      <c r="J20" s="66">
        <v>1.6178299083727199</v>
      </c>
      <c r="K20" s="66">
        <v>1.03856216819604</v>
      </c>
      <c r="L20" s="66">
        <v>1.6821102209738901</v>
      </c>
      <c r="M20" s="66">
        <v>6.8135607330827597</v>
      </c>
      <c r="N20" s="66">
        <v>1.1296410033417199</v>
      </c>
      <c r="O20" s="66">
        <v>4.6387128597942997</v>
      </c>
      <c r="P20" s="66">
        <v>1.5374525897151801</v>
      </c>
      <c r="Q20" s="66">
        <v>6.1379482523012703</v>
      </c>
      <c r="R20" s="66">
        <v>0.80766178509878706</v>
      </c>
      <c r="S20" s="66">
        <v>0.63479479089737401</v>
      </c>
      <c r="T20" s="66">
        <v>1.6026288978543799</v>
      </c>
      <c r="U20" s="67">
        <v>1.3772202679055701</v>
      </c>
      <c r="W20" s="21">
        <f t="shared" si="1"/>
        <v>0.2712847567568708</v>
      </c>
      <c r="X20" s="15">
        <f t="shared" si="2"/>
        <v>3.7752819189599593E-2</v>
      </c>
      <c r="Y20" s="15">
        <f t="shared" si="3"/>
        <v>3.2132105696136191E-2</v>
      </c>
      <c r="Z20" s="15">
        <f t="shared" si="4"/>
        <v>6.6189574282662325E-2</v>
      </c>
      <c r="AA20" s="15">
        <f t="shared" si="5"/>
        <v>5.7659243396754704E-2</v>
      </c>
      <c r="AB20" s="15">
        <f t="shared" si="6"/>
        <v>6.5481667966744497E-2</v>
      </c>
      <c r="AC20" s="15">
        <f t="shared" si="7"/>
        <v>0.13493083237284015</v>
      </c>
      <c r="AD20" s="15">
        <f t="shared" si="8"/>
        <v>0.22810876992445986</v>
      </c>
      <c r="AE20" s="15">
        <f t="shared" si="9"/>
        <v>0.22011291270377142</v>
      </c>
      <c r="AF20" s="15">
        <f t="shared" si="10"/>
        <v>0.14130097526476734</v>
      </c>
      <c r="AG20" s="15">
        <f t="shared" si="11"/>
        <v>0.2288585334658354</v>
      </c>
      <c r="AH20" s="15">
        <f t="shared" si="12"/>
        <v>0.9270150657255456</v>
      </c>
      <c r="AI20" s="15">
        <f t="shared" si="13"/>
        <v>0.15369265351588027</v>
      </c>
      <c r="AJ20" s="15">
        <f t="shared" si="14"/>
        <v>0.63111739589038096</v>
      </c>
      <c r="AK20" s="15">
        <f t="shared" si="15"/>
        <v>0.20917722309050071</v>
      </c>
      <c r="AL20" s="15">
        <f t="shared" si="16"/>
        <v>0.83509500031309802</v>
      </c>
      <c r="AM20" s="15">
        <f t="shared" si="17"/>
        <v>0.10988595715629756</v>
      </c>
      <c r="AN20" s="15">
        <f t="shared" si="18"/>
        <v>8.6366638217329803E-2</v>
      </c>
      <c r="AO20" s="15">
        <f t="shared" si="19"/>
        <v>0.21804474800739865</v>
      </c>
      <c r="AP20" s="20">
        <f t="shared" si="20"/>
        <v>0.18737690719803676</v>
      </c>
      <c r="BT20" s="4">
        <v>0.75</v>
      </c>
      <c r="BU20" s="1">
        <v>1</v>
      </c>
      <c r="BV20" s="1">
        <v>1</v>
      </c>
      <c r="BW20" s="1">
        <v>0</v>
      </c>
      <c r="BX20" s="1">
        <v>1</v>
      </c>
      <c r="BY20" s="1">
        <v>1</v>
      </c>
      <c r="BZ20" s="1">
        <v>1</v>
      </c>
      <c r="CA20" s="1">
        <v>1</v>
      </c>
      <c r="CB20" s="1">
        <v>1</v>
      </c>
      <c r="CC20" s="1">
        <v>1</v>
      </c>
      <c r="CD20" s="1">
        <v>1</v>
      </c>
      <c r="CE20" s="1">
        <v>1</v>
      </c>
      <c r="CF20" s="1">
        <v>1</v>
      </c>
      <c r="CG20" s="1">
        <v>0</v>
      </c>
      <c r="CH20" s="1">
        <v>0</v>
      </c>
      <c r="CI20" s="1">
        <v>1</v>
      </c>
      <c r="CJ20" s="1">
        <v>1</v>
      </c>
      <c r="CK20" s="1">
        <v>1</v>
      </c>
      <c r="CL20" s="1">
        <v>2</v>
      </c>
      <c r="CM20" s="1">
        <v>1</v>
      </c>
      <c r="CN20" s="5">
        <v>1</v>
      </c>
    </row>
    <row r="21" spans="2:92" x14ac:dyDescent="0.25">
      <c r="B21" s="65">
        <v>2.8872869771310699</v>
      </c>
      <c r="C21" s="66">
        <v>0.29538994413507702</v>
      </c>
      <c r="D21" s="66">
        <v>0.25326311399338902</v>
      </c>
      <c r="E21" s="66">
        <v>0.48761986795884399</v>
      </c>
      <c r="F21" s="66">
        <v>0.429233377207552</v>
      </c>
      <c r="G21" s="66">
        <v>0.50139191728011301</v>
      </c>
      <c r="H21" s="66">
        <v>1.0085635256821499</v>
      </c>
      <c r="I21" s="66">
        <v>3.1037806699543902</v>
      </c>
      <c r="J21" s="66">
        <v>2.4372368087735801</v>
      </c>
      <c r="K21" s="66">
        <v>1.3050810830511801</v>
      </c>
      <c r="L21" s="66">
        <v>1.94900389192265</v>
      </c>
      <c r="M21" s="66">
        <v>7.16014976083998</v>
      </c>
      <c r="N21" s="66">
        <v>1.37522850932123</v>
      </c>
      <c r="O21" s="66">
        <v>6.30617523728582</v>
      </c>
      <c r="P21" s="66">
        <v>1.74989267173258</v>
      </c>
      <c r="Q21" s="66">
        <v>6.9451712824333596</v>
      </c>
      <c r="R21" s="66">
        <v>0.93448403136492098</v>
      </c>
      <c r="S21" s="66">
        <v>0.66616432072109599</v>
      </c>
      <c r="T21" s="66">
        <v>2.8316772519790998</v>
      </c>
      <c r="U21" s="67">
        <v>1.3813112131480401</v>
      </c>
      <c r="W21" s="21">
        <f t="shared" si="1"/>
        <v>0.39282816015388711</v>
      </c>
      <c r="X21" s="15">
        <f t="shared" si="2"/>
        <v>4.0189108045588715E-2</v>
      </c>
      <c r="Y21" s="15">
        <f t="shared" si="3"/>
        <v>3.4457566529712796E-2</v>
      </c>
      <c r="Z21" s="15">
        <f t="shared" si="4"/>
        <v>6.6342839178074015E-2</v>
      </c>
      <c r="AA21" s="15">
        <f t="shared" si="5"/>
        <v>5.8399098939802996E-2</v>
      </c>
      <c r="AB21" s="15">
        <f t="shared" si="6"/>
        <v>6.821658738504939E-2</v>
      </c>
      <c r="AC21" s="15">
        <f t="shared" si="7"/>
        <v>0.13721952730369388</v>
      </c>
      <c r="AD21" s="15">
        <f t="shared" si="8"/>
        <v>0.42228308434753614</v>
      </c>
      <c r="AE21" s="15">
        <f t="shared" si="9"/>
        <v>0.33159684473109935</v>
      </c>
      <c r="AF21" s="15">
        <f t="shared" si="10"/>
        <v>0.17756205211580683</v>
      </c>
      <c r="AG21" s="15">
        <f t="shared" si="11"/>
        <v>0.2651705975404966</v>
      </c>
      <c r="AH21" s="15">
        <f t="shared" si="12"/>
        <v>0.97417003548843273</v>
      </c>
      <c r="AI21" s="15">
        <f t="shared" si="13"/>
        <v>0.18710591963554152</v>
      </c>
      <c r="AJ21" s="15">
        <f t="shared" si="14"/>
        <v>0.85798302548106398</v>
      </c>
      <c r="AK21" s="15">
        <f t="shared" si="15"/>
        <v>0.23808063560987486</v>
      </c>
      <c r="AL21" s="15">
        <f t="shared" si="16"/>
        <v>0.94492126291610345</v>
      </c>
      <c r="AM21" s="15">
        <f t="shared" si="17"/>
        <v>0.12714068453944505</v>
      </c>
      <c r="AN21" s="15">
        <f t="shared" si="18"/>
        <v>9.0634601458652528E-2</v>
      </c>
      <c r="AO21" s="15">
        <f t="shared" si="19"/>
        <v>0.38526221115361908</v>
      </c>
      <c r="AP21" s="20">
        <f t="shared" si="20"/>
        <v>0.18793349838748846</v>
      </c>
      <c r="BT21" s="4">
        <v>0.8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5">
        <v>0</v>
      </c>
    </row>
    <row r="22" spans="2:92" x14ac:dyDescent="0.25">
      <c r="B22" s="65">
        <v>3.0051808706250802</v>
      </c>
      <c r="C22" s="66">
        <v>0.30999846065734199</v>
      </c>
      <c r="D22" s="66">
        <v>0.26883281318435298</v>
      </c>
      <c r="E22" s="66">
        <v>0.51700823417842201</v>
      </c>
      <c r="F22" s="66">
        <v>0.44571415215909899</v>
      </c>
      <c r="G22" s="66">
        <v>0.54587305577386003</v>
      </c>
      <c r="H22" s="66">
        <v>1.00895768540027</v>
      </c>
      <c r="I22" s="66">
        <v>3.21751024770519</v>
      </c>
      <c r="J22" s="66">
        <v>3.2770139422336002</v>
      </c>
      <c r="K22" s="66">
        <v>1.60386757767976</v>
      </c>
      <c r="L22" s="66">
        <v>2.9649596916598799</v>
      </c>
      <c r="M22" s="66"/>
      <c r="N22" s="66">
        <v>1.6172974326679299</v>
      </c>
      <c r="O22" s="66">
        <v>6.75503833460197</v>
      </c>
      <c r="P22" s="66">
        <v>1.81857284845626</v>
      </c>
      <c r="Q22" s="66">
        <v>7.1971531859611702</v>
      </c>
      <c r="R22" s="66">
        <v>0.96178742742323498</v>
      </c>
      <c r="S22" s="66">
        <v>0.74426932555935499</v>
      </c>
      <c r="T22" s="66">
        <v>2.9804391947072002</v>
      </c>
      <c r="U22" s="67">
        <v>1.59185333521518</v>
      </c>
      <c r="W22" s="21">
        <f t="shared" ref="W22:W31" si="41">B22*(1/7.35)</f>
        <v>0.40886814566327628</v>
      </c>
      <c r="X22" s="15">
        <f t="shared" ref="X22:X31" si="42">C22*(1/7.35)</f>
        <v>4.2176661313924085E-2</v>
      </c>
      <c r="Y22" s="15">
        <f t="shared" ref="Y22:Y31" si="43">D22*(1/7.35)</f>
        <v>3.6575892950252112E-2</v>
      </c>
      <c r="Z22" s="15">
        <f t="shared" ref="Z22:Z31" si="44">E22*(1/7.35)</f>
        <v>7.0341256350805723E-2</v>
      </c>
      <c r="AA22" s="15">
        <f t="shared" ref="AA22:AA31" si="45">F22*(1/7.35)</f>
        <v>6.0641381246135925E-2</v>
      </c>
      <c r="AB22" s="15">
        <f t="shared" ref="AB22:AB31" si="46">G22*(1/7.35)</f>
        <v>7.4268442962429945E-2</v>
      </c>
      <c r="AC22" s="15">
        <f t="shared" ref="AC22:AC31" si="47">H22*(1/7.35)</f>
        <v>0.13727315447622723</v>
      </c>
      <c r="AD22" s="15">
        <f t="shared" ref="AD22:AD31" si="48">I22*(1/7.35)</f>
        <v>0.43775649628642044</v>
      </c>
      <c r="AE22" s="15">
        <f t="shared" ref="AE22:AE31" si="49">J22*(1/7.35)</f>
        <v>0.44585223703858512</v>
      </c>
      <c r="AF22" s="15">
        <f t="shared" ref="AF22:AF31" si="50">K22*(1/7.35)</f>
        <v>0.2182132758747973</v>
      </c>
      <c r="AG22" s="15">
        <f t="shared" ref="AG22:AG31" si="51">L22*(1/7.35)</f>
        <v>0.40339587641631025</v>
      </c>
      <c r="AH22" s="15"/>
      <c r="AI22" s="15">
        <f t="shared" ref="AI22:AP22" si="52">N22*(1/7.35)</f>
        <v>0.22004046702965036</v>
      </c>
      <c r="AJ22" s="15">
        <f t="shared" si="52"/>
        <v>0.91905283463972387</v>
      </c>
      <c r="AK22" s="15">
        <f t="shared" si="52"/>
        <v>0.24742487734098778</v>
      </c>
      <c r="AL22" s="15">
        <f t="shared" si="52"/>
        <v>0.97920451509675788</v>
      </c>
      <c r="AM22" s="15">
        <f t="shared" si="52"/>
        <v>0.13085543230248095</v>
      </c>
      <c r="AN22" s="15">
        <f t="shared" si="52"/>
        <v>0.10126113272916396</v>
      </c>
      <c r="AO22" s="15">
        <f t="shared" si="52"/>
        <v>0.40550193125268036</v>
      </c>
      <c r="AP22" s="20">
        <f t="shared" si="52"/>
        <v>0.21657868506328981</v>
      </c>
      <c r="BT22" s="4">
        <v>0.85</v>
      </c>
      <c r="BU22" s="1">
        <v>0</v>
      </c>
      <c r="BV22" s="1">
        <v>0</v>
      </c>
      <c r="BW22" s="1">
        <v>1</v>
      </c>
      <c r="BX22" s="1">
        <v>0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2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1</v>
      </c>
      <c r="CK22" s="1">
        <v>1</v>
      </c>
      <c r="CL22" s="1">
        <v>0</v>
      </c>
      <c r="CM22" s="1">
        <v>0</v>
      </c>
      <c r="CN22" s="5">
        <v>1</v>
      </c>
    </row>
    <row r="23" spans="2:92" x14ac:dyDescent="0.25">
      <c r="B23" s="65">
        <v>3.2571967050963302</v>
      </c>
      <c r="C23" s="66">
        <v>0.33492824318408398</v>
      </c>
      <c r="D23" s="66">
        <v>0.29093816629930902</v>
      </c>
      <c r="E23" s="66">
        <v>0.56761683140889696</v>
      </c>
      <c r="F23" s="66">
        <v>0.45279275168403998</v>
      </c>
      <c r="G23" s="66">
        <v>0.58444638246928804</v>
      </c>
      <c r="H23" s="66">
        <v>1.02078924422082</v>
      </c>
      <c r="I23" s="66">
        <v>3.5130982875307302</v>
      </c>
      <c r="J23" s="66">
        <v>3.45164095559374</v>
      </c>
      <c r="K23" s="66">
        <v>2.16335777191463</v>
      </c>
      <c r="L23" s="66">
        <v>3.0358111002606698</v>
      </c>
      <c r="M23" s="66"/>
      <c r="N23" s="66">
        <v>1.69157727226805</v>
      </c>
      <c r="O23" s="66">
        <v>7.14456978650965</v>
      </c>
      <c r="P23" s="66">
        <v>2.9078821469625802</v>
      </c>
      <c r="Q23" s="66"/>
      <c r="R23" s="66">
        <v>0.97395183118406203</v>
      </c>
      <c r="S23" s="66">
        <v>0.85224498786163205</v>
      </c>
      <c r="T23" s="66">
        <v>3.2466847231647198</v>
      </c>
      <c r="U23" s="67">
        <v>1.62914038696394</v>
      </c>
      <c r="W23" s="21">
        <f t="shared" si="41"/>
        <v>0.44315601429882046</v>
      </c>
      <c r="X23" s="15">
        <f t="shared" si="42"/>
        <v>4.5568468460419592E-2</v>
      </c>
      <c r="Y23" s="15">
        <f t="shared" si="43"/>
        <v>3.9583423986300548E-2</v>
      </c>
      <c r="Z23" s="15">
        <f t="shared" si="44"/>
        <v>7.7226779783523408E-2</v>
      </c>
      <c r="AA23" s="15">
        <f t="shared" si="45"/>
        <v>6.1604456011434015E-2</v>
      </c>
      <c r="AB23" s="15">
        <f t="shared" si="46"/>
        <v>7.9516514621671849E-2</v>
      </c>
      <c r="AC23" s="15">
        <f t="shared" si="47"/>
        <v>0.13888289037017959</v>
      </c>
      <c r="AD23" s="15">
        <f t="shared" si="48"/>
        <v>0.47797255612662998</v>
      </c>
      <c r="AE23" s="15">
        <f t="shared" si="49"/>
        <v>0.46961101436649527</v>
      </c>
      <c r="AF23" s="15">
        <f t="shared" si="50"/>
        <v>0.29433439073668438</v>
      </c>
      <c r="AG23" s="15">
        <f t="shared" si="51"/>
        <v>0.41303552384498915</v>
      </c>
      <c r="AH23" s="15"/>
      <c r="AI23" s="15">
        <f>N23*(1/7.35)</f>
        <v>0.23014656765551703</v>
      </c>
      <c r="AJ23" s="15">
        <f>O23*(1/7.35)</f>
        <v>0.97205031108974838</v>
      </c>
      <c r="AK23" s="15">
        <f>P23*(1/7.35)</f>
        <v>0.39563022407654158</v>
      </c>
      <c r="AL23" s="15"/>
      <c r="AM23" s="15">
        <f t="shared" ref="AM23:AM32" si="53">R23*(1/7.35)</f>
        <v>0.13251045322232138</v>
      </c>
      <c r="AN23" s="15">
        <f t="shared" ref="AN23:AN32" si="54">S23*(1/7.35)</f>
        <v>0.11595169902879349</v>
      </c>
      <c r="AO23" s="15">
        <f t="shared" ref="AO23:AO32" si="55">T23*(1/7.35)</f>
        <v>0.44172581267547212</v>
      </c>
      <c r="AP23" s="20">
        <f t="shared" ref="AP23:AP32" si="56">U23*(1/7.35)</f>
        <v>0.22165175332842724</v>
      </c>
      <c r="BT23" s="4">
        <v>0.9</v>
      </c>
      <c r="BU23" s="1">
        <v>1</v>
      </c>
      <c r="BV23" s="1">
        <v>0</v>
      </c>
      <c r="BW23" s="1">
        <v>1</v>
      </c>
      <c r="BX23" s="1">
        <v>0</v>
      </c>
      <c r="BY23" s="1">
        <v>2</v>
      </c>
      <c r="BZ23" s="1">
        <v>0</v>
      </c>
      <c r="CA23" s="1">
        <v>0</v>
      </c>
      <c r="CB23" s="1">
        <v>0</v>
      </c>
      <c r="CC23" s="1">
        <v>1</v>
      </c>
      <c r="CD23" s="1">
        <v>0</v>
      </c>
      <c r="CE23" s="1">
        <v>1</v>
      </c>
      <c r="CF23" s="1">
        <v>0</v>
      </c>
      <c r="CG23" s="1">
        <v>0</v>
      </c>
      <c r="CH23" s="1">
        <v>1</v>
      </c>
      <c r="CI23" s="1">
        <v>0</v>
      </c>
      <c r="CJ23" s="1">
        <v>0</v>
      </c>
      <c r="CK23" s="1">
        <v>0</v>
      </c>
      <c r="CL23" s="1">
        <v>0</v>
      </c>
      <c r="CM23" s="1">
        <v>1</v>
      </c>
      <c r="CN23" s="5">
        <v>0</v>
      </c>
    </row>
    <row r="24" spans="2:92" x14ac:dyDescent="0.25">
      <c r="B24" s="65">
        <v>3.9015656138452699</v>
      </c>
      <c r="C24" s="66">
        <v>0.343852947641347</v>
      </c>
      <c r="D24" s="66">
        <v>0.29874638728465602</v>
      </c>
      <c r="E24" s="66">
        <v>0.59818133672136797</v>
      </c>
      <c r="F24" s="66">
        <v>0.48888662530515198</v>
      </c>
      <c r="G24" s="66">
        <v>0.59227090046407505</v>
      </c>
      <c r="H24" s="66">
        <v>1.34927880843922</v>
      </c>
      <c r="I24" s="66">
        <v>3.8788694527277299</v>
      </c>
      <c r="J24" s="66">
        <v>3.9187821033858898</v>
      </c>
      <c r="K24" s="66">
        <v>3.1260968238118498</v>
      </c>
      <c r="L24" s="66">
        <v>3.1671961437852998</v>
      </c>
      <c r="M24" s="66"/>
      <c r="N24" s="66">
        <v>2.5568764408228</v>
      </c>
      <c r="O24" s="66"/>
      <c r="P24" s="66">
        <v>2.9658137690108299</v>
      </c>
      <c r="Q24" s="66"/>
      <c r="R24" s="66">
        <v>1.00122398531583</v>
      </c>
      <c r="S24" s="66">
        <v>1.0299215896512</v>
      </c>
      <c r="T24" s="66">
        <v>3.4296848032505398</v>
      </c>
      <c r="U24" s="67">
        <v>1.7172027849462099</v>
      </c>
      <c r="W24" s="21">
        <f t="shared" si="41"/>
        <v>0.53082525358439048</v>
      </c>
      <c r="X24" s="15">
        <f t="shared" si="42"/>
        <v>4.6782713964809118E-2</v>
      </c>
      <c r="Y24" s="15">
        <f t="shared" si="43"/>
        <v>4.0645766977504223E-2</v>
      </c>
      <c r="Z24" s="15">
        <f t="shared" si="44"/>
        <v>8.1385215880458231E-2</v>
      </c>
      <c r="AA24" s="15">
        <f t="shared" si="45"/>
        <v>6.6515187116347213E-2</v>
      </c>
      <c r="AB24" s="15">
        <f t="shared" si="46"/>
        <v>8.0581074893071439E-2</v>
      </c>
      <c r="AC24" s="15">
        <f t="shared" si="47"/>
        <v>0.18357534808696871</v>
      </c>
      <c r="AD24" s="15">
        <f t="shared" si="48"/>
        <v>0.52773734050717414</v>
      </c>
      <c r="AE24" s="15">
        <f t="shared" si="49"/>
        <v>0.5331676331137265</v>
      </c>
      <c r="AF24" s="15">
        <f t="shared" si="50"/>
        <v>0.42531929575671429</v>
      </c>
      <c r="AG24" s="15">
        <f t="shared" si="51"/>
        <v>0.43091103997078911</v>
      </c>
      <c r="AH24" s="15"/>
      <c r="AI24" s="15">
        <f t="shared" ref="AI24:AI33" si="57">N24*(1/7.35)</f>
        <v>0.34787434569017689</v>
      </c>
      <c r="AJ24" s="15"/>
      <c r="AK24" s="15">
        <f t="shared" ref="AK24:AK29" si="58">P24*(1/7.35)</f>
        <v>0.40351207741643946</v>
      </c>
      <c r="AL24" s="15"/>
      <c r="AM24" s="15">
        <f t="shared" si="53"/>
        <v>0.13622095038310614</v>
      </c>
      <c r="AN24" s="15">
        <f t="shared" si="54"/>
        <v>0.14012538634710206</v>
      </c>
      <c r="AO24" s="15">
        <f t="shared" si="55"/>
        <v>0.46662378275517552</v>
      </c>
      <c r="AP24" s="20">
        <f t="shared" si="56"/>
        <v>0.23363303196547075</v>
      </c>
      <c r="BT24" s="4">
        <v>0.95</v>
      </c>
      <c r="BU24" s="1">
        <v>0</v>
      </c>
      <c r="BV24" s="1">
        <v>1</v>
      </c>
      <c r="BW24" s="1">
        <v>0</v>
      </c>
      <c r="BX24" s="1">
        <v>1</v>
      </c>
      <c r="BY24" s="1">
        <v>0</v>
      </c>
      <c r="BZ24" s="1">
        <v>1</v>
      </c>
      <c r="CA24" s="1">
        <v>1</v>
      </c>
      <c r="CB24" s="1">
        <v>1</v>
      </c>
      <c r="CC24" s="1">
        <v>1</v>
      </c>
      <c r="CD24" s="1">
        <v>0</v>
      </c>
      <c r="CE24" s="1">
        <v>0</v>
      </c>
      <c r="CF24" s="1">
        <v>1</v>
      </c>
      <c r="CG24" s="1">
        <v>0</v>
      </c>
      <c r="CH24" s="1">
        <v>1</v>
      </c>
      <c r="CI24" s="1">
        <v>0</v>
      </c>
      <c r="CJ24" s="1">
        <v>1</v>
      </c>
      <c r="CK24" s="1">
        <v>0</v>
      </c>
      <c r="CL24" s="1">
        <v>0</v>
      </c>
      <c r="CM24" s="1">
        <v>1</v>
      </c>
      <c r="CN24" s="5">
        <v>0</v>
      </c>
    </row>
    <row r="25" spans="2:92" x14ac:dyDescent="0.25">
      <c r="B25" s="65">
        <v>3.91231794704276</v>
      </c>
      <c r="C25" s="66">
        <v>0.35419263726960198</v>
      </c>
      <c r="D25" s="66">
        <v>0.333363435323354</v>
      </c>
      <c r="E25" s="66">
        <v>0.61417132386071704</v>
      </c>
      <c r="F25" s="66">
        <v>0.49364331299002501</v>
      </c>
      <c r="G25" s="66">
        <v>0.70288086684991202</v>
      </c>
      <c r="H25" s="66">
        <v>1.5026682665920501</v>
      </c>
      <c r="I25" s="66">
        <v>3.8791375641556201</v>
      </c>
      <c r="J25" s="66">
        <v>4.14071082402097</v>
      </c>
      <c r="K25" s="66">
        <v>3.27472020949488</v>
      </c>
      <c r="L25" s="66">
        <v>3.8824587636010799</v>
      </c>
      <c r="M25" s="66"/>
      <c r="N25" s="66">
        <v>2.6803620031255502</v>
      </c>
      <c r="O25" s="66"/>
      <c r="P25" s="66">
        <v>3.8640106272347601</v>
      </c>
      <c r="Q25" s="66"/>
      <c r="R25" s="66">
        <v>1.0040213308041199</v>
      </c>
      <c r="S25" s="66">
        <v>1.0498219654376499</v>
      </c>
      <c r="T25" s="66">
        <v>3.9162665888999699</v>
      </c>
      <c r="U25" s="67">
        <v>1.94536409349977</v>
      </c>
      <c r="W25" s="21">
        <f t="shared" si="41"/>
        <v>0.53228815606023949</v>
      </c>
      <c r="X25" s="15">
        <f t="shared" si="42"/>
        <v>4.8189474458449254E-2</v>
      </c>
      <c r="Y25" s="15">
        <f t="shared" si="43"/>
        <v>4.535556943174885E-2</v>
      </c>
      <c r="Z25" s="15">
        <f t="shared" si="44"/>
        <v>8.3560724334791447E-2</v>
      </c>
      <c r="AA25" s="15">
        <f t="shared" si="45"/>
        <v>6.7162355508846944E-2</v>
      </c>
      <c r="AB25" s="15">
        <f t="shared" si="46"/>
        <v>9.5630049911552661E-2</v>
      </c>
      <c r="AC25" s="15">
        <f t="shared" si="47"/>
        <v>0.20444466212136739</v>
      </c>
      <c r="AD25" s="15">
        <f t="shared" si="48"/>
        <v>0.52777381825246539</v>
      </c>
      <c r="AE25" s="15">
        <f t="shared" si="49"/>
        <v>0.56336201687360143</v>
      </c>
      <c r="AF25" s="15">
        <f t="shared" si="50"/>
        <v>0.44554016455712658</v>
      </c>
      <c r="AG25" s="15">
        <f t="shared" si="51"/>
        <v>0.52822568212259591</v>
      </c>
      <c r="AH25" s="15"/>
      <c r="AI25" s="15">
        <f t="shared" si="57"/>
        <v>0.36467510246606127</v>
      </c>
      <c r="AJ25" s="15"/>
      <c r="AK25" s="15">
        <f t="shared" si="58"/>
        <v>0.52571573159656604</v>
      </c>
      <c r="AL25" s="15"/>
      <c r="AM25" s="15">
        <f t="shared" si="53"/>
        <v>0.13660154160600271</v>
      </c>
      <c r="AN25" s="15">
        <f t="shared" si="54"/>
        <v>0.14283292046770749</v>
      </c>
      <c r="AO25" s="15">
        <f t="shared" si="55"/>
        <v>0.53282538624489395</v>
      </c>
      <c r="AP25" s="20">
        <f t="shared" si="56"/>
        <v>0.26467538687071701</v>
      </c>
      <c r="BT25" s="4">
        <v>1</v>
      </c>
      <c r="BU25" s="1">
        <v>1</v>
      </c>
      <c r="BV25" s="1">
        <v>1</v>
      </c>
      <c r="BW25" s="1">
        <v>0</v>
      </c>
      <c r="BX25" s="1">
        <v>1</v>
      </c>
      <c r="BY25" s="1">
        <v>1</v>
      </c>
      <c r="BZ25" s="1">
        <v>1</v>
      </c>
      <c r="CA25" s="1">
        <v>1</v>
      </c>
      <c r="CB25" s="1">
        <v>1</v>
      </c>
      <c r="CC25" s="1">
        <v>1</v>
      </c>
      <c r="CD25" s="1">
        <v>1</v>
      </c>
      <c r="CE25" s="1">
        <v>0</v>
      </c>
      <c r="CF25" s="1">
        <v>1</v>
      </c>
      <c r="CG25" s="1">
        <v>1</v>
      </c>
      <c r="CH25" s="1">
        <v>1</v>
      </c>
      <c r="CI25" s="1">
        <v>0</v>
      </c>
      <c r="CJ25" s="1">
        <v>1</v>
      </c>
      <c r="CK25" s="1">
        <v>1</v>
      </c>
      <c r="CL25" s="1">
        <v>1</v>
      </c>
      <c r="CM25" s="1">
        <v>1</v>
      </c>
      <c r="CN25" s="5">
        <v>1</v>
      </c>
    </row>
    <row r="26" spans="2:92" x14ac:dyDescent="0.25">
      <c r="B26" s="65">
        <v>4.1695725963018297</v>
      </c>
      <c r="C26" s="66">
        <v>0.365589156129696</v>
      </c>
      <c r="D26" s="66">
        <v>0.34684567584025799</v>
      </c>
      <c r="E26" s="66">
        <v>0.63917988923396296</v>
      </c>
      <c r="F26" s="66">
        <v>0.55005940192195302</v>
      </c>
      <c r="G26" s="66">
        <v>0.84313792087875505</v>
      </c>
      <c r="H26" s="66">
        <v>1.5802825854753999</v>
      </c>
      <c r="I26" s="66">
        <v>4.21511663016675</v>
      </c>
      <c r="J26" s="66">
        <v>4.4311735008383097</v>
      </c>
      <c r="K26" s="66">
        <v>3.9068680949368901</v>
      </c>
      <c r="L26" s="66">
        <v>3.89833040691689</v>
      </c>
      <c r="M26" s="66"/>
      <c r="N26" s="66">
        <v>3.3570868039902</v>
      </c>
      <c r="O26" s="66"/>
      <c r="P26" s="66">
        <v>3.8715964085912802</v>
      </c>
      <c r="Q26" s="66"/>
      <c r="R26" s="66">
        <v>1.01284526701705</v>
      </c>
      <c r="S26" s="66">
        <v>1.05554507920064</v>
      </c>
      <c r="T26" s="66">
        <v>4.3349892674420598</v>
      </c>
      <c r="U26" s="67">
        <v>2.3941236636921901</v>
      </c>
      <c r="W26" s="21">
        <f t="shared" si="41"/>
        <v>0.56728878861249388</v>
      </c>
      <c r="X26" s="15">
        <f t="shared" si="42"/>
        <v>4.9740021242135515E-2</v>
      </c>
      <c r="Y26" s="15">
        <f t="shared" si="43"/>
        <v>4.718988786942286E-2</v>
      </c>
      <c r="Z26" s="15">
        <f t="shared" si="44"/>
        <v>8.6963250235913336E-2</v>
      </c>
      <c r="AA26" s="15">
        <f t="shared" si="45"/>
        <v>7.4838013866932396E-2</v>
      </c>
      <c r="AB26" s="15">
        <f t="shared" si="46"/>
        <v>0.11471264229642927</v>
      </c>
      <c r="AC26" s="15">
        <f t="shared" si="47"/>
        <v>0.21500443339801362</v>
      </c>
      <c r="AD26" s="15">
        <f t="shared" si="48"/>
        <v>0.57348525580500009</v>
      </c>
      <c r="AE26" s="15">
        <f t="shared" si="49"/>
        <v>0.60288074841337558</v>
      </c>
      <c r="AF26" s="15">
        <f t="shared" si="50"/>
        <v>0.53154667958325041</v>
      </c>
      <c r="AG26" s="15">
        <f t="shared" si="51"/>
        <v>0.53038508937644768</v>
      </c>
      <c r="AH26" s="15"/>
      <c r="AI26" s="15">
        <f t="shared" si="57"/>
        <v>0.45674650394424493</v>
      </c>
      <c r="AJ26" s="15"/>
      <c r="AK26" s="15">
        <f t="shared" si="58"/>
        <v>0.52674781069269128</v>
      </c>
      <c r="AL26" s="15"/>
      <c r="AM26" s="15">
        <f t="shared" si="53"/>
        <v>0.13780207714517689</v>
      </c>
      <c r="AN26" s="15">
        <f t="shared" si="54"/>
        <v>0.14361157540144764</v>
      </c>
      <c r="AO26" s="15">
        <f t="shared" si="55"/>
        <v>0.58979445815538234</v>
      </c>
      <c r="AP26" s="20">
        <f t="shared" si="56"/>
        <v>0.32573111070642047</v>
      </c>
      <c r="BT26" s="4">
        <v>1.05</v>
      </c>
      <c r="BU26" s="1">
        <v>0</v>
      </c>
      <c r="BV26" s="1">
        <v>0</v>
      </c>
      <c r="BW26" s="1">
        <v>0</v>
      </c>
      <c r="BX26" s="1">
        <v>0</v>
      </c>
      <c r="BY26" s="1">
        <v>0</v>
      </c>
      <c r="BZ26" s="1">
        <v>0</v>
      </c>
      <c r="CA26" s="1">
        <v>0</v>
      </c>
      <c r="CB26" s="1">
        <v>0</v>
      </c>
      <c r="CC26" s="1">
        <v>0</v>
      </c>
      <c r="CD26" s="1">
        <v>0</v>
      </c>
      <c r="CE26" s="1">
        <v>0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0</v>
      </c>
      <c r="CM26" s="1">
        <v>0</v>
      </c>
      <c r="CN26" s="5">
        <v>0</v>
      </c>
    </row>
    <row r="27" spans="2:92" ht="15.75" thickBot="1" x14ac:dyDescent="0.3">
      <c r="B27" s="65">
        <v>4.2008487226500604</v>
      </c>
      <c r="C27" s="66">
        <v>0.37135818272788201</v>
      </c>
      <c r="D27" s="66">
        <v>0.398680864475076</v>
      </c>
      <c r="E27" s="66">
        <v>0.69129169301894999</v>
      </c>
      <c r="F27" s="66">
        <v>0.57358183556852504</v>
      </c>
      <c r="G27" s="66">
        <v>0.88437237084076104</v>
      </c>
      <c r="H27" s="66">
        <v>1.5821836941117799</v>
      </c>
      <c r="I27" s="66">
        <v>4.4491738483902097</v>
      </c>
      <c r="J27" s="66">
        <v>4.4960867772357203</v>
      </c>
      <c r="K27" s="66">
        <v>4.1547992260415096</v>
      </c>
      <c r="L27" s="66">
        <v>4.1251002836274901</v>
      </c>
      <c r="M27" s="66"/>
      <c r="N27" s="66">
        <v>3.47476543176233</v>
      </c>
      <c r="O27" s="66"/>
      <c r="P27" s="66">
        <v>4.1698584027580203</v>
      </c>
      <c r="Q27" s="66"/>
      <c r="R27" s="66">
        <v>1.0603324092550801</v>
      </c>
      <c r="S27" s="66">
        <v>1.0738921566367701</v>
      </c>
      <c r="T27" s="66">
        <v>4.4321237041020902</v>
      </c>
      <c r="U27" s="67">
        <v>2.7851891448142601</v>
      </c>
      <c r="W27" s="21">
        <f t="shared" si="41"/>
        <v>0.57154404389796742</v>
      </c>
      <c r="X27" s="15">
        <f t="shared" si="42"/>
        <v>5.0524922820120007E-2</v>
      </c>
      <c r="Y27" s="15">
        <f t="shared" si="43"/>
        <v>5.4242294486404906E-2</v>
      </c>
      <c r="Z27" s="15">
        <f t="shared" si="44"/>
        <v>9.4053291567204086E-2</v>
      </c>
      <c r="AA27" s="15">
        <f t="shared" si="45"/>
        <v>7.8038344975309537E-2</v>
      </c>
      <c r="AB27" s="15">
        <f t="shared" si="46"/>
        <v>0.1203227715429607</v>
      </c>
      <c r="AC27" s="15">
        <f t="shared" si="47"/>
        <v>0.21526308763425581</v>
      </c>
      <c r="AD27" s="15">
        <f t="shared" si="48"/>
        <v>0.60532977529118503</v>
      </c>
      <c r="AE27" s="15">
        <f t="shared" si="49"/>
        <v>0.61171248669873746</v>
      </c>
      <c r="AF27" s="15">
        <f t="shared" si="50"/>
        <v>0.56527880626415106</v>
      </c>
      <c r="AG27" s="15">
        <f t="shared" si="51"/>
        <v>0.56123813382686949</v>
      </c>
      <c r="AH27" s="15"/>
      <c r="AI27" s="15">
        <f t="shared" si="57"/>
        <v>0.47275720160031703</v>
      </c>
      <c r="AJ27" s="15"/>
      <c r="AK27" s="15">
        <f t="shared" si="58"/>
        <v>0.56732767384462868</v>
      </c>
      <c r="AL27" s="15"/>
      <c r="AM27" s="15">
        <f t="shared" si="53"/>
        <v>0.14426291282382042</v>
      </c>
      <c r="AN27" s="15">
        <f t="shared" si="54"/>
        <v>0.146107776413166</v>
      </c>
      <c r="AO27" s="15">
        <f t="shared" si="55"/>
        <v>0.60301002776899193</v>
      </c>
      <c r="AP27" s="20">
        <f t="shared" si="56"/>
        <v>0.37893729861418507</v>
      </c>
      <c r="BT27" s="6">
        <v>1.1000000000000001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7">
        <v>0</v>
      </c>
    </row>
    <row r="28" spans="2:92" ht="15.75" thickBot="1" x14ac:dyDescent="0.3">
      <c r="B28" s="65">
        <v>4.5389858036180497</v>
      </c>
      <c r="C28" s="66">
        <v>0.39833564886647999</v>
      </c>
      <c r="D28" s="66">
        <v>0.41331964032101898</v>
      </c>
      <c r="E28" s="66">
        <v>0.82423664273262398</v>
      </c>
      <c r="F28" s="66">
        <v>0.75526484486643797</v>
      </c>
      <c r="G28" s="66">
        <v>0.89343611643728604</v>
      </c>
      <c r="H28" s="66">
        <v>1.5860636194905</v>
      </c>
      <c r="I28" s="66">
        <v>4.5346874376456299</v>
      </c>
      <c r="J28" s="66">
        <v>5.2475564032895496</v>
      </c>
      <c r="K28" s="66">
        <v>4.4562906990813103</v>
      </c>
      <c r="L28" s="66">
        <v>4.4537253657082996</v>
      </c>
      <c r="M28" s="66"/>
      <c r="N28" s="66">
        <v>3.8255527145064199</v>
      </c>
      <c r="O28" s="66"/>
      <c r="P28" s="66">
        <v>4.4321090032845296</v>
      </c>
      <c r="Q28" s="66"/>
      <c r="R28" s="66">
        <v>1.13015652970609</v>
      </c>
      <c r="S28" s="66">
        <v>1.0763154365888901</v>
      </c>
      <c r="T28" s="66">
        <v>4.5703458497841698</v>
      </c>
      <c r="U28" s="67">
        <v>2.8733454880804201</v>
      </c>
      <c r="W28" s="21">
        <f t="shared" si="41"/>
        <v>0.61754908892762583</v>
      </c>
      <c r="X28" s="15">
        <f t="shared" si="42"/>
        <v>5.4195326376391836E-2</v>
      </c>
      <c r="Y28" s="15">
        <f t="shared" si="43"/>
        <v>5.6233964669526397E-2</v>
      </c>
      <c r="Z28" s="15">
        <f t="shared" si="44"/>
        <v>0.1121410398275679</v>
      </c>
      <c r="AA28" s="15">
        <f t="shared" si="45"/>
        <v>0.10275712175053579</v>
      </c>
      <c r="AB28" s="15">
        <f t="shared" si="46"/>
        <v>0.12155593420915457</v>
      </c>
      <c r="AC28" s="15">
        <f t="shared" si="47"/>
        <v>0.2157909686381633</v>
      </c>
      <c r="AD28" s="15">
        <f t="shared" si="48"/>
        <v>0.61696427723069802</v>
      </c>
      <c r="AE28" s="15">
        <f t="shared" si="49"/>
        <v>0.71395325214823813</v>
      </c>
      <c r="AF28" s="15">
        <f t="shared" si="50"/>
        <v>0.60629805429677697</v>
      </c>
      <c r="AG28" s="15">
        <f t="shared" si="51"/>
        <v>0.60594902934806805</v>
      </c>
      <c r="AH28" s="15"/>
      <c r="AI28" s="15">
        <f t="shared" si="57"/>
        <v>0.5204833625178803</v>
      </c>
      <c r="AJ28" s="15"/>
      <c r="AK28" s="15">
        <f t="shared" si="58"/>
        <v>0.60300802765775918</v>
      </c>
      <c r="AL28" s="15"/>
      <c r="AM28" s="15">
        <f t="shared" si="53"/>
        <v>0.15376279315729119</v>
      </c>
      <c r="AN28" s="15">
        <f t="shared" si="54"/>
        <v>0.1464374743658354</v>
      </c>
      <c r="AO28" s="15">
        <f t="shared" si="55"/>
        <v>0.62181576187539733</v>
      </c>
      <c r="AP28" s="20">
        <f t="shared" si="56"/>
        <v>0.39093135892250619</v>
      </c>
      <c r="BT28" s="180" t="s">
        <v>25</v>
      </c>
      <c r="BU28" s="181"/>
      <c r="BV28" s="181"/>
      <c r="BW28" s="181"/>
      <c r="BX28" s="181"/>
      <c r="BY28" s="181"/>
      <c r="BZ28" s="181"/>
      <c r="CA28" s="181"/>
      <c r="CB28" s="181"/>
      <c r="CC28" s="181"/>
      <c r="CD28" s="181"/>
      <c r="CE28" s="181"/>
      <c r="CF28" s="181"/>
      <c r="CG28" s="181"/>
      <c r="CH28" s="181"/>
      <c r="CI28" s="181"/>
      <c r="CJ28" s="181"/>
      <c r="CK28" s="181"/>
      <c r="CL28" s="181"/>
      <c r="CM28" s="181"/>
      <c r="CN28" s="182"/>
    </row>
    <row r="29" spans="2:92" ht="15.75" thickBot="1" x14ac:dyDescent="0.3">
      <c r="B29" s="65">
        <v>4.7737732324467101</v>
      </c>
      <c r="C29" s="66">
        <v>0.40185523612445201</v>
      </c>
      <c r="D29" s="66">
        <v>0.440552983309419</v>
      </c>
      <c r="E29" s="66">
        <v>0.89229319573704202</v>
      </c>
      <c r="F29" s="66">
        <v>0.76275696000523796</v>
      </c>
      <c r="G29" s="66">
        <v>0.98301353571705097</v>
      </c>
      <c r="H29" s="66">
        <v>1.87938218703837</v>
      </c>
      <c r="I29" s="66">
        <v>5.2943005318110696</v>
      </c>
      <c r="J29" s="66">
        <v>6.27388571180414</v>
      </c>
      <c r="K29" s="66">
        <v>4.4765682076009004</v>
      </c>
      <c r="L29" s="66">
        <v>4.5659699877201598</v>
      </c>
      <c r="M29" s="66"/>
      <c r="N29" s="66">
        <v>4.0308922976243</v>
      </c>
      <c r="O29" s="66"/>
      <c r="P29" s="66">
        <v>5.1619228696011996</v>
      </c>
      <c r="Q29" s="66"/>
      <c r="R29" s="66">
        <v>1.1975470157222201</v>
      </c>
      <c r="S29" s="66">
        <v>1.0781462634208701</v>
      </c>
      <c r="T29" s="66">
        <v>5.4004215449156998</v>
      </c>
      <c r="U29" s="67">
        <v>2.9195427066031301</v>
      </c>
      <c r="W29" s="21">
        <f t="shared" si="41"/>
        <v>0.64949295679547081</v>
      </c>
      <c r="X29" s="15">
        <f t="shared" si="42"/>
        <v>5.4674181785639736E-2</v>
      </c>
      <c r="Y29" s="15">
        <f t="shared" si="43"/>
        <v>5.9939181402642046E-2</v>
      </c>
      <c r="Z29" s="15">
        <f t="shared" si="44"/>
        <v>0.12140043479415538</v>
      </c>
      <c r="AA29" s="15">
        <f t="shared" si="45"/>
        <v>0.1037764571435698</v>
      </c>
      <c r="AB29" s="15">
        <f t="shared" si="46"/>
        <v>0.13374333819279607</v>
      </c>
      <c r="AC29" s="15">
        <f t="shared" si="47"/>
        <v>0.25569825673991431</v>
      </c>
      <c r="AD29" s="15">
        <f t="shared" si="48"/>
        <v>0.72031299752531563</v>
      </c>
      <c r="AE29" s="15">
        <f t="shared" si="49"/>
        <v>0.85358989276246811</v>
      </c>
      <c r="AF29" s="15">
        <f t="shared" si="50"/>
        <v>0.60905689899331983</v>
      </c>
      <c r="AG29" s="15">
        <f t="shared" si="51"/>
        <v>0.62122040649253885</v>
      </c>
      <c r="AH29" s="15"/>
      <c r="AI29" s="15">
        <f t="shared" si="57"/>
        <v>0.54842072076521098</v>
      </c>
      <c r="AJ29" s="15"/>
      <c r="AK29" s="15">
        <f t="shared" si="58"/>
        <v>0.70230243123825853</v>
      </c>
      <c r="AL29" s="15"/>
      <c r="AM29" s="15">
        <f t="shared" si="53"/>
        <v>0.16293156676492793</v>
      </c>
      <c r="AN29" s="15">
        <f t="shared" si="54"/>
        <v>0.14668656645181907</v>
      </c>
      <c r="AO29" s="15">
        <f t="shared" si="55"/>
        <v>0.73475123060077552</v>
      </c>
      <c r="AP29" s="20">
        <f t="shared" si="56"/>
        <v>0.39721669477593613</v>
      </c>
      <c r="BT29" s="26" t="s">
        <v>68</v>
      </c>
      <c r="BU29" s="125" t="s">
        <v>71</v>
      </c>
      <c r="BV29" s="17" t="s">
        <v>0</v>
      </c>
      <c r="BW29" s="17" t="s">
        <v>1</v>
      </c>
      <c r="BX29" s="17" t="s">
        <v>2</v>
      </c>
      <c r="BY29" s="17" t="s">
        <v>3</v>
      </c>
      <c r="BZ29" s="17" t="s">
        <v>4</v>
      </c>
      <c r="CA29" s="17" t="s">
        <v>5</v>
      </c>
      <c r="CB29" s="17" t="s">
        <v>6</v>
      </c>
      <c r="CC29" s="17" t="s">
        <v>7</v>
      </c>
      <c r="CD29" s="17" t="s">
        <v>8</v>
      </c>
      <c r="CE29" s="17" t="s">
        <v>9</v>
      </c>
      <c r="CF29" s="17" t="s">
        <v>10</v>
      </c>
      <c r="CG29" s="17" t="s">
        <v>11</v>
      </c>
      <c r="CH29" s="17" t="s">
        <v>12</v>
      </c>
      <c r="CI29" s="17" t="s">
        <v>13</v>
      </c>
      <c r="CJ29" s="17" t="s">
        <v>14</v>
      </c>
      <c r="CK29" s="17" t="s">
        <v>15</v>
      </c>
      <c r="CL29" s="17" t="s">
        <v>16</v>
      </c>
      <c r="CM29" s="17" t="s">
        <v>17</v>
      </c>
      <c r="CN29" s="18" t="s">
        <v>18</v>
      </c>
    </row>
    <row r="30" spans="2:92" ht="15.75" thickTop="1" x14ac:dyDescent="0.25">
      <c r="B30" s="65">
        <v>5.23268574010992</v>
      </c>
      <c r="C30" s="66">
        <v>0.417438537422055</v>
      </c>
      <c r="D30" s="66">
        <v>0.44904261902114101</v>
      </c>
      <c r="E30" s="66">
        <v>0.988071924889807</v>
      </c>
      <c r="F30" s="66">
        <v>0.78716927894487998</v>
      </c>
      <c r="G30" s="66">
        <v>1.01529402844002</v>
      </c>
      <c r="H30" s="66">
        <v>2.8879063153390998</v>
      </c>
      <c r="I30" s="66">
        <v>6.6625848867092099</v>
      </c>
      <c r="J30" s="66">
        <v>6.7371341063895702</v>
      </c>
      <c r="K30" s="66">
        <v>4.8117286045089598</v>
      </c>
      <c r="L30" s="66">
        <v>4.8767940572824298</v>
      </c>
      <c r="M30" s="66"/>
      <c r="N30" s="66">
        <v>4.2155139550035496</v>
      </c>
      <c r="O30" s="66"/>
      <c r="P30" s="66"/>
      <c r="Q30" s="66"/>
      <c r="R30" s="66">
        <v>1.2592052250925101</v>
      </c>
      <c r="S30" s="66">
        <v>1.1387832110884599</v>
      </c>
      <c r="T30" s="66">
        <v>6.3255512504073499</v>
      </c>
      <c r="U30" s="67">
        <v>2.9710670715431</v>
      </c>
      <c r="W30" s="21">
        <f t="shared" si="41"/>
        <v>0.71193003266801635</v>
      </c>
      <c r="X30" s="15">
        <f t="shared" si="42"/>
        <v>5.6794358832932657E-2</v>
      </c>
      <c r="Y30" s="15">
        <f t="shared" si="43"/>
        <v>6.1094233880427354E-2</v>
      </c>
      <c r="Z30" s="15">
        <f t="shared" si="44"/>
        <v>0.13443155440677648</v>
      </c>
      <c r="AA30" s="15">
        <f t="shared" si="45"/>
        <v>0.10709786108093607</v>
      </c>
      <c r="AB30" s="15">
        <f t="shared" si="46"/>
        <v>0.13813524196462859</v>
      </c>
      <c r="AC30" s="15">
        <f t="shared" si="47"/>
        <v>0.39291242385565989</v>
      </c>
      <c r="AD30" s="15">
        <f t="shared" si="48"/>
        <v>0.90647413424615109</v>
      </c>
      <c r="AE30" s="15">
        <f t="shared" si="49"/>
        <v>0.91661688522307083</v>
      </c>
      <c r="AF30" s="15">
        <f t="shared" si="50"/>
        <v>0.6546569529944164</v>
      </c>
      <c r="AG30" s="15">
        <f t="shared" si="51"/>
        <v>0.66350939554862998</v>
      </c>
      <c r="AH30" s="15"/>
      <c r="AI30" s="15">
        <f t="shared" si="57"/>
        <v>0.57353931360592514</v>
      </c>
      <c r="AJ30" s="15"/>
      <c r="AK30" s="15"/>
      <c r="AL30" s="15"/>
      <c r="AM30" s="15">
        <f t="shared" si="53"/>
        <v>0.17132043878809664</v>
      </c>
      <c r="AN30" s="15">
        <f t="shared" si="54"/>
        <v>0.15493649130455239</v>
      </c>
      <c r="AO30" s="15">
        <f t="shared" si="55"/>
        <v>0.86061921774249661</v>
      </c>
      <c r="AP30" s="20">
        <f t="shared" si="56"/>
        <v>0.4042268124548436</v>
      </c>
      <c r="BT30" s="4">
        <v>0</v>
      </c>
      <c r="BU30" s="8">
        <f t="shared" ref="BU30:CN30" si="59">BU55/BU$77</f>
        <v>0</v>
      </c>
      <c r="BV30" s="8">
        <f t="shared" si="59"/>
        <v>0</v>
      </c>
      <c r="BW30" s="8">
        <f t="shared" si="59"/>
        <v>0</v>
      </c>
      <c r="BX30" s="8">
        <f t="shared" si="59"/>
        <v>0</v>
      </c>
      <c r="BY30" s="8">
        <f t="shared" si="59"/>
        <v>0</v>
      </c>
      <c r="BZ30" s="8">
        <f t="shared" si="59"/>
        <v>0</v>
      </c>
      <c r="CA30" s="8">
        <f t="shared" si="59"/>
        <v>0</v>
      </c>
      <c r="CB30" s="8">
        <f t="shared" si="59"/>
        <v>0</v>
      </c>
      <c r="CC30" s="8">
        <f t="shared" si="59"/>
        <v>0</v>
      </c>
      <c r="CD30" s="8">
        <f t="shared" si="59"/>
        <v>0</v>
      </c>
      <c r="CE30" s="8">
        <f t="shared" si="59"/>
        <v>0</v>
      </c>
      <c r="CF30" s="8">
        <f t="shared" si="59"/>
        <v>0</v>
      </c>
      <c r="CG30" s="8">
        <f t="shared" si="59"/>
        <v>0</v>
      </c>
      <c r="CH30" s="8">
        <f t="shared" si="59"/>
        <v>0</v>
      </c>
      <c r="CI30" s="8">
        <f t="shared" si="59"/>
        <v>0</v>
      </c>
      <c r="CJ30" s="8">
        <f t="shared" si="59"/>
        <v>0</v>
      </c>
      <c r="CK30" s="8">
        <f t="shared" si="59"/>
        <v>0</v>
      </c>
      <c r="CL30" s="8">
        <f t="shared" si="59"/>
        <v>0</v>
      </c>
      <c r="CM30" s="8">
        <f t="shared" si="59"/>
        <v>0</v>
      </c>
      <c r="CN30" s="9">
        <f t="shared" si="59"/>
        <v>0</v>
      </c>
    </row>
    <row r="31" spans="2:92" x14ac:dyDescent="0.25">
      <c r="B31" s="65">
        <v>6.3622653717660196</v>
      </c>
      <c r="C31" s="66">
        <v>0.55754571872985903</v>
      </c>
      <c r="D31" s="66">
        <v>0.45610024894412199</v>
      </c>
      <c r="E31" s="66">
        <v>1.00449051235728</v>
      </c>
      <c r="F31" s="66">
        <v>0.91781958762598204</v>
      </c>
      <c r="G31" s="66">
        <v>1.0645603861659301</v>
      </c>
      <c r="H31" s="66">
        <v>3.0939762247313198</v>
      </c>
      <c r="I31" s="66">
        <v>7.22902427407546</v>
      </c>
      <c r="J31" s="66">
        <v>7.2100530292185496</v>
      </c>
      <c r="K31" s="66">
        <v>5.2624402449996603</v>
      </c>
      <c r="L31" s="66">
        <v>5.3414180227088304</v>
      </c>
      <c r="M31" s="66"/>
      <c r="N31" s="66">
        <v>4.4949331809820396</v>
      </c>
      <c r="O31" s="66"/>
      <c r="P31" s="66"/>
      <c r="Q31" s="66"/>
      <c r="R31" s="66">
        <v>1.30132907337146</v>
      </c>
      <c r="S31" s="66">
        <v>1.17279278053953</v>
      </c>
      <c r="T31" s="66">
        <v>6.7949628871732601</v>
      </c>
      <c r="U31" s="67">
        <v>3.1605747266580999</v>
      </c>
      <c r="W31" s="21">
        <f t="shared" si="41"/>
        <v>0.86561433629469664</v>
      </c>
      <c r="X31" s="15">
        <f t="shared" si="42"/>
        <v>7.5856560371409393E-2</v>
      </c>
      <c r="Y31" s="15">
        <f t="shared" si="43"/>
        <v>6.205445563865606E-2</v>
      </c>
      <c r="Z31" s="15">
        <f t="shared" si="44"/>
        <v>0.13666537583092248</v>
      </c>
      <c r="AA31" s="15">
        <f t="shared" si="45"/>
        <v>0.12487341328244654</v>
      </c>
      <c r="AB31" s="15">
        <f t="shared" si="46"/>
        <v>0.14483814777767756</v>
      </c>
      <c r="AC31" s="15">
        <f t="shared" si="47"/>
        <v>0.42094914622194829</v>
      </c>
      <c r="AD31" s="15">
        <f t="shared" si="48"/>
        <v>0.98354071756128714</v>
      </c>
      <c r="AE31" s="15">
        <f t="shared" si="49"/>
        <v>0.98095959581204761</v>
      </c>
      <c r="AF31" s="15">
        <f t="shared" si="50"/>
        <v>0.71597826462580416</v>
      </c>
      <c r="AG31" s="15">
        <f t="shared" si="51"/>
        <v>0.72672354050460286</v>
      </c>
      <c r="AH31" s="15"/>
      <c r="AI31" s="15">
        <f t="shared" si="57"/>
        <v>0.61155553482748848</v>
      </c>
      <c r="AJ31" s="15"/>
      <c r="AK31" s="15"/>
      <c r="AL31" s="15"/>
      <c r="AM31" s="15">
        <f t="shared" si="53"/>
        <v>0.17705157460836191</v>
      </c>
      <c r="AN31" s="15">
        <f t="shared" si="54"/>
        <v>0.15956364361082043</v>
      </c>
      <c r="AO31" s="15">
        <f t="shared" si="55"/>
        <v>0.92448474655418511</v>
      </c>
      <c r="AP31" s="20">
        <f t="shared" si="56"/>
        <v>0.43001016689225852</v>
      </c>
      <c r="BT31" s="4">
        <v>0.05</v>
      </c>
      <c r="BU31" s="8">
        <f t="shared" ref="BU31:CN31" si="60">BU56/BU$77</f>
        <v>0.10344827586206896</v>
      </c>
      <c r="BV31" s="8">
        <f t="shared" si="60"/>
        <v>0.42592592592592593</v>
      </c>
      <c r="BW31" s="8">
        <f t="shared" si="60"/>
        <v>0.42592592592592593</v>
      </c>
      <c r="BX31" s="8">
        <f t="shared" si="60"/>
        <v>0.31818181818181818</v>
      </c>
      <c r="BY31" s="8">
        <f t="shared" si="60"/>
        <v>0.25</v>
      </c>
      <c r="BZ31" s="8">
        <f t="shared" si="60"/>
        <v>0.27906976744186046</v>
      </c>
      <c r="CA31" s="8">
        <f t="shared" si="60"/>
        <v>0.23684210526315788</v>
      </c>
      <c r="CB31" s="8">
        <f t="shared" si="60"/>
        <v>0.21428571428571427</v>
      </c>
      <c r="CC31" s="8">
        <f t="shared" si="60"/>
        <v>0.21428571428571427</v>
      </c>
      <c r="CD31" s="8">
        <f t="shared" si="60"/>
        <v>0.19354838709677419</v>
      </c>
      <c r="CE31" s="8">
        <f t="shared" si="60"/>
        <v>6.8965517241379309E-2</v>
      </c>
      <c r="CF31" s="8">
        <f t="shared" si="60"/>
        <v>5.5555555555555552E-2</v>
      </c>
      <c r="CG31" s="8">
        <f t="shared" si="60"/>
        <v>0.13333333333333333</v>
      </c>
      <c r="CH31" s="8">
        <f t="shared" si="60"/>
        <v>0.05</v>
      </c>
      <c r="CI31" s="8">
        <f t="shared" si="60"/>
        <v>0.11538461538461539</v>
      </c>
      <c r="CJ31" s="8">
        <f t="shared" si="60"/>
        <v>0</v>
      </c>
      <c r="CK31" s="8">
        <f t="shared" si="60"/>
        <v>0.17073170731707318</v>
      </c>
      <c r="CL31" s="8">
        <f t="shared" si="60"/>
        <v>0.30232558139534882</v>
      </c>
      <c r="CM31" s="8">
        <f t="shared" si="60"/>
        <v>0.13793103448275862</v>
      </c>
      <c r="CN31" s="9">
        <f t="shared" si="60"/>
        <v>0.1388888888888889</v>
      </c>
    </row>
    <row r="32" spans="2:92" x14ac:dyDescent="0.25">
      <c r="B32" s="65">
        <v>7.1671974348525804</v>
      </c>
      <c r="C32" s="66">
        <v>0.59261814082015196</v>
      </c>
      <c r="D32" s="66">
        <v>0.45638812468421602</v>
      </c>
      <c r="E32" s="66">
        <v>1.06228101147431</v>
      </c>
      <c r="F32" s="66">
        <v>1.0338269234012301</v>
      </c>
      <c r="G32" s="66">
        <v>1.1722066176717101</v>
      </c>
      <c r="H32" s="66">
        <v>3.3336017234742501</v>
      </c>
      <c r="I32" s="66"/>
      <c r="J32" s="66"/>
      <c r="K32" s="66">
        <v>6.1527254501337598</v>
      </c>
      <c r="L32" s="66">
        <v>6.4270059016140504</v>
      </c>
      <c r="M32" s="66"/>
      <c r="N32" s="66">
        <v>4.7391281858835903</v>
      </c>
      <c r="O32" s="66"/>
      <c r="P32" s="66"/>
      <c r="Q32" s="66"/>
      <c r="R32" s="66">
        <v>1.64474236852938</v>
      </c>
      <c r="S32" s="66">
        <v>1.37959462226607</v>
      </c>
      <c r="T32" s="66">
        <v>7.1980454072697002</v>
      </c>
      <c r="U32" s="67">
        <v>3.2092904922456</v>
      </c>
      <c r="W32" s="21">
        <f t="shared" ref="W32:AC32" si="61">B32*(1/7.35)</f>
        <v>0.97512890270103147</v>
      </c>
      <c r="X32" s="15">
        <f t="shared" si="61"/>
        <v>8.0628318478932245E-2</v>
      </c>
      <c r="Y32" s="15">
        <f t="shared" si="61"/>
        <v>6.2093622406015792E-2</v>
      </c>
      <c r="Z32" s="15">
        <f t="shared" si="61"/>
        <v>0.14452802877201498</v>
      </c>
      <c r="AA32" s="15">
        <f t="shared" si="61"/>
        <v>0.14065672427227621</v>
      </c>
      <c r="AB32" s="15">
        <f t="shared" si="61"/>
        <v>0.15948389356077688</v>
      </c>
      <c r="AC32" s="15">
        <f t="shared" si="61"/>
        <v>0.45355125489445586</v>
      </c>
      <c r="AD32" s="15"/>
      <c r="AE32" s="15"/>
      <c r="AF32" s="15">
        <f>K32*(1/7.35)</f>
        <v>0.83710550341955925</v>
      </c>
      <c r="AG32" s="15">
        <f>L32*(1/7.35)</f>
        <v>0.87442257164817017</v>
      </c>
      <c r="AH32" s="15"/>
      <c r="AI32" s="15">
        <f t="shared" si="57"/>
        <v>0.64477934501817558</v>
      </c>
      <c r="AJ32" s="15"/>
      <c r="AK32" s="15"/>
      <c r="AL32" s="15"/>
      <c r="AM32" s="15">
        <f t="shared" si="53"/>
        <v>0.22377447190875921</v>
      </c>
      <c r="AN32" s="15">
        <f t="shared" si="54"/>
        <v>0.18769994860762859</v>
      </c>
      <c r="AO32" s="15">
        <f t="shared" si="55"/>
        <v>0.97932590575097966</v>
      </c>
      <c r="AP32" s="20">
        <f t="shared" si="56"/>
        <v>0.43663816221028579</v>
      </c>
      <c r="BT32" s="4">
        <v>0.1</v>
      </c>
      <c r="BU32" s="8">
        <f t="shared" ref="BU32:CN32" si="62">BU57/BU$77</f>
        <v>0.31034482758620691</v>
      </c>
      <c r="BV32" s="8">
        <f t="shared" si="62"/>
        <v>0.55555555555555558</v>
      </c>
      <c r="BW32" s="8">
        <f t="shared" si="62"/>
        <v>0.59259259259259256</v>
      </c>
      <c r="BX32" s="8">
        <f t="shared" si="62"/>
        <v>0.54545454545454541</v>
      </c>
      <c r="BY32" s="8">
        <f t="shared" si="62"/>
        <v>0.5</v>
      </c>
      <c r="BZ32" s="8">
        <f t="shared" si="62"/>
        <v>0.51162790697674421</v>
      </c>
      <c r="CA32" s="8">
        <f t="shared" si="62"/>
        <v>0.34210526315789475</v>
      </c>
      <c r="CB32" s="8">
        <f t="shared" si="62"/>
        <v>0.32142857142857145</v>
      </c>
      <c r="CC32" s="8">
        <f t="shared" si="62"/>
        <v>0.42857142857142855</v>
      </c>
      <c r="CD32" s="8">
        <f t="shared" si="62"/>
        <v>0.41935483870967744</v>
      </c>
      <c r="CE32" s="8">
        <f t="shared" si="62"/>
        <v>0.31034482758620691</v>
      </c>
      <c r="CF32" s="8">
        <f t="shared" si="62"/>
        <v>0.22222222222222221</v>
      </c>
      <c r="CG32" s="8">
        <f t="shared" si="62"/>
        <v>0.36666666666666664</v>
      </c>
      <c r="CH32" s="8">
        <f t="shared" si="62"/>
        <v>0.3</v>
      </c>
      <c r="CI32" s="8">
        <f t="shared" si="62"/>
        <v>0.30769230769230771</v>
      </c>
      <c r="CJ32" s="8">
        <f t="shared" si="62"/>
        <v>0</v>
      </c>
      <c r="CK32" s="8">
        <f t="shared" si="62"/>
        <v>0.3902439024390244</v>
      </c>
      <c r="CL32" s="8">
        <f t="shared" si="62"/>
        <v>0.41860465116279072</v>
      </c>
      <c r="CM32" s="8">
        <f t="shared" si="62"/>
        <v>0.41379310344827586</v>
      </c>
      <c r="CN32" s="9">
        <f t="shared" si="62"/>
        <v>0.27777777777777779</v>
      </c>
    </row>
    <row r="33" spans="2:92" x14ac:dyDescent="0.25">
      <c r="B33" s="65"/>
      <c r="C33" s="66">
        <v>0.60318722307047401</v>
      </c>
      <c r="D33" s="66">
        <v>0.48950147902718</v>
      </c>
      <c r="E33" s="66">
        <v>1.14468204253186</v>
      </c>
      <c r="F33" s="66">
        <v>1.0910537098650099</v>
      </c>
      <c r="G33" s="66">
        <v>1.2659217462799599</v>
      </c>
      <c r="H33" s="66">
        <v>3.3926883332553199</v>
      </c>
      <c r="I33" s="66"/>
      <c r="J33" s="66"/>
      <c r="K33" s="66">
        <v>6.1600290044517196</v>
      </c>
      <c r="L33" s="66"/>
      <c r="M33" s="66"/>
      <c r="N33" s="66">
        <v>7.14106517155943</v>
      </c>
      <c r="O33" s="66"/>
      <c r="P33" s="66"/>
      <c r="Q33" s="66"/>
      <c r="R33" s="66">
        <v>1.7988113947559801</v>
      </c>
      <c r="S33" s="66">
        <v>1.3872978908493301</v>
      </c>
      <c r="T33" s="66"/>
      <c r="U33" s="67">
        <v>3.87782229554709</v>
      </c>
      <c r="W33" s="21"/>
      <c r="X33" s="15">
        <f t="shared" ref="X33:X41" si="63">C33*(1/7.35)</f>
        <v>8.2066288853125724E-2</v>
      </c>
      <c r="Y33" s="15">
        <f t="shared" ref="Y33:Y41" si="64">D33*(1/7.35)</f>
        <v>6.6598840683970068E-2</v>
      </c>
      <c r="Z33" s="15">
        <f t="shared" ref="Z33:Z41" si="65">E33*(1/7.35)</f>
        <v>0.15573905340569524</v>
      </c>
      <c r="AA33" s="15">
        <f t="shared" ref="AA33:AA41" si="66">F33*(1/7.35)</f>
        <v>0.14844268161428709</v>
      </c>
      <c r="AB33" s="15">
        <f t="shared" ref="AB33:AB41" si="67">G33*(1/7.35)</f>
        <v>0.17223425119455238</v>
      </c>
      <c r="AC33" s="15">
        <f t="shared" ref="AC33:AC41" si="68">H33*(1/7.35)</f>
        <v>0.46159024942249255</v>
      </c>
      <c r="AD33" s="15"/>
      <c r="AE33" s="15"/>
      <c r="AF33" s="15">
        <f>K33*(1/7.35)</f>
        <v>0.83809918427914565</v>
      </c>
      <c r="AG33" s="15"/>
      <c r="AH33" s="15"/>
      <c r="AI33" s="15">
        <f t="shared" si="57"/>
        <v>0.97157349272917426</v>
      </c>
      <c r="AJ33" s="15"/>
      <c r="AK33" s="15"/>
      <c r="AL33" s="15"/>
      <c r="AM33" s="15">
        <f t="shared" ref="AM33:AM44" si="69">R33*(1/7.35)</f>
        <v>0.24473624418448711</v>
      </c>
      <c r="AN33" s="15">
        <f t="shared" ref="AN33:AN44" si="70">S33*(1/7.35)</f>
        <v>0.18874801236045308</v>
      </c>
      <c r="AO33" s="15"/>
      <c r="AP33" s="20">
        <f t="shared" ref="AP33:AP39" si="71">U33*(1/7.35)</f>
        <v>0.52759487014246131</v>
      </c>
      <c r="BT33" s="4">
        <v>0.15</v>
      </c>
      <c r="BU33" s="8">
        <f t="shared" ref="BU33:CN33" si="72">BU58/BU$77</f>
        <v>0.37931034482758619</v>
      </c>
      <c r="BV33" s="8">
        <f t="shared" si="72"/>
        <v>0.66666666666666663</v>
      </c>
      <c r="BW33" s="8">
        <f t="shared" si="72"/>
        <v>0.64814814814814814</v>
      </c>
      <c r="BX33" s="8">
        <f t="shared" si="72"/>
        <v>0.65909090909090906</v>
      </c>
      <c r="BY33" s="8">
        <f t="shared" si="72"/>
        <v>0.625</v>
      </c>
      <c r="BZ33" s="8">
        <f t="shared" si="72"/>
        <v>0.65116279069767447</v>
      </c>
      <c r="CA33" s="8">
        <f t="shared" si="72"/>
        <v>0.52631578947368418</v>
      </c>
      <c r="CB33" s="8">
        <f t="shared" si="72"/>
        <v>0.4642857142857143</v>
      </c>
      <c r="CC33" s="8">
        <f t="shared" si="72"/>
        <v>0.5357142857142857</v>
      </c>
      <c r="CD33" s="8">
        <f t="shared" si="72"/>
        <v>0.54838709677419351</v>
      </c>
      <c r="CE33" s="8">
        <f t="shared" si="72"/>
        <v>0.48275862068965519</v>
      </c>
      <c r="CF33" s="8">
        <f t="shared" si="72"/>
        <v>0.33333333333333331</v>
      </c>
      <c r="CG33" s="8">
        <f t="shared" si="72"/>
        <v>0.5</v>
      </c>
      <c r="CH33" s="8">
        <f t="shared" si="72"/>
        <v>0.45</v>
      </c>
      <c r="CI33" s="8">
        <f t="shared" si="72"/>
        <v>0.5</v>
      </c>
      <c r="CJ33" s="8">
        <f t="shared" si="72"/>
        <v>0.26315789473684209</v>
      </c>
      <c r="CK33" s="8">
        <f t="shared" si="72"/>
        <v>0.58536585365853655</v>
      </c>
      <c r="CL33" s="8">
        <f t="shared" si="72"/>
        <v>0.60465116279069764</v>
      </c>
      <c r="CM33" s="8">
        <f t="shared" si="72"/>
        <v>0.55172413793103448</v>
      </c>
      <c r="CN33" s="9">
        <f t="shared" si="72"/>
        <v>0.3888888888888889</v>
      </c>
    </row>
    <row r="34" spans="2:92" x14ac:dyDescent="0.25">
      <c r="B34" s="65"/>
      <c r="C34" s="66">
        <v>0.78564873158374904</v>
      </c>
      <c r="D34" s="66">
        <v>0.592759398715484</v>
      </c>
      <c r="E34" s="66">
        <v>1.20108363028731</v>
      </c>
      <c r="F34" s="66">
        <v>1.10316921454623</v>
      </c>
      <c r="G34" s="66">
        <v>1.4047740376751601</v>
      </c>
      <c r="H34" s="66">
        <v>3.8759645154525701</v>
      </c>
      <c r="I34" s="66"/>
      <c r="J34" s="66"/>
      <c r="K34" s="66">
        <v>7.2269745116221698</v>
      </c>
      <c r="L34" s="66"/>
      <c r="M34" s="66"/>
      <c r="N34" s="66"/>
      <c r="O34" s="66"/>
      <c r="P34" s="66"/>
      <c r="Q34" s="66"/>
      <c r="R34" s="66">
        <v>3.0120672980623602</v>
      </c>
      <c r="S34" s="66">
        <v>1.6478053312190399</v>
      </c>
      <c r="T34" s="66"/>
      <c r="U34" s="67">
        <v>3.9048828712380801</v>
      </c>
      <c r="W34" s="21"/>
      <c r="X34" s="15">
        <f t="shared" si="63"/>
        <v>0.10689098388894545</v>
      </c>
      <c r="Y34" s="15">
        <f t="shared" si="64"/>
        <v>8.0647537240201905E-2</v>
      </c>
      <c r="Z34" s="15">
        <f t="shared" si="65"/>
        <v>0.16341273881460003</v>
      </c>
      <c r="AA34" s="15">
        <f t="shared" si="66"/>
        <v>0.15009104959812655</v>
      </c>
      <c r="AB34" s="15">
        <f t="shared" si="67"/>
        <v>0.19112571941158643</v>
      </c>
      <c r="AC34" s="15">
        <f t="shared" si="68"/>
        <v>0.52734211094592798</v>
      </c>
      <c r="AD34" s="15"/>
      <c r="AE34" s="15"/>
      <c r="AF34" s="15">
        <f>K34*(1/7.35)</f>
        <v>0.98326183831594161</v>
      </c>
      <c r="AG34" s="15"/>
      <c r="AH34" s="15"/>
      <c r="AI34" s="15"/>
      <c r="AJ34" s="15"/>
      <c r="AK34" s="15"/>
      <c r="AL34" s="15"/>
      <c r="AM34" s="15">
        <f t="shared" si="69"/>
        <v>0.40980507456630755</v>
      </c>
      <c r="AN34" s="15">
        <f t="shared" si="70"/>
        <v>0.22419120152640001</v>
      </c>
      <c r="AO34" s="15"/>
      <c r="AP34" s="20">
        <f t="shared" si="71"/>
        <v>0.53127658112082732</v>
      </c>
      <c r="BT34" s="4">
        <v>0.2</v>
      </c>
      <c r="BU34" s="8">
        <f t="shared" ref="BU34:CN34" si="73">BU59/BU$77</f>
        <v>0.44827586206896552</v>
      </c>
      <c r="BV34" s="8">
        <f t="shared" si="73"/>
        <v>0.7592592592592593</v>
      </c>
      <c r="BW34" s="8">
        <f t="shared" si="73"/>
        <v>0.7592592592592593</v>
      </c>
      <c r="BX34" s="8">
        <f t="shared" si="73"/>
        <v>0.70454545454545459</v>
      </c>
      <c r="BY34" s="8">
        <f t="shared" si="73"/>
        <v>0.72916666666666663</v>
      </c>
      <c r="BZ34" s="8">
        <f t="shared" si="73"/>
        <v>0.72093023255813948</v>
      </c>
      <c r="CA34" s="8">
        <f t="shared" si="73"/>
        <v>0.55263157894736847</v>
      </c>
      <c r="CB34" s="8">
        <f t="shared" si="73"/>
        <v>0.5357142857142857</v>
      </c>
      <c r="CC34" s="8">
        <f t="shared" si="73"/>
        <v>0.5357142857142857</v>
      </c>
      <c r="CD34" s="8">
        <f t="shared" si="73"/>
        <v>0.58064516129032262</v>
      </c>
      <c r="CE34" s="8">
        <f t="shared" si="73"/>
        <v>0.51724137931034486</v>
      </c>
      <c r="CF34" s="8">
        <f t="shared" si="73"/>
        <v>0.44444444444444442</v>
      </c>
      <c r="CG34" s="8">
        <f t="shared" si="73"/>
        <v>0.6</v>
      </c>
      <c r="CH34" s="8">
        <f t="shared" si="73"/>
        <v>0.45</v>
      </c>
      <c r="CI34" s="8">
        <f t="shared" si="73"/>
        <v>0.57692307692307687</v>
      </c>
      <c r="CJ34" s="8">
        <f t="shared" si="73"/>
        <v>0.36842105263157893</v>
      </c>
      <c r="CK34" s="8">
        <f t="shared" si="73"/>
        <v>0.68292682926829273</v>
      </c>
      <c r="CL34" s="8">
        <f t="shared" si="73"/>
        <v>0.69767441860465118</v>
      </c>
      <c r="CM34" s="8">
        <f t="shared" si="73"/>
        <v>0.55172413793103448</v>
      </c>
      <c r="CN34" s="9">
        <f t="shared" si="73"/>
        <v>0.5</v>
      </c>
    </row>
    <row r="35" spans="2:92" x14ac:dyDescent="0.25">
      <c r="B35" s="65"/>
      <c r="C35" s="66">
        <v>0.90557117993515601</v>
      </c>
      <c r="D35" s="66">
        <v>0.63479926032544498</v>
      </c>
      <c r="E35" s="66">
        <v>1.54566320500959</v>
      </c>
      <c r="F35" s="66">
        <v>1.2032430454373599</v>
      </c>
      <c r="G35" s="66">
        <v>1.5921819607016401</v>
      </c>
      <c r="H35" s="66">
        <v>3.9008962905838902</v>
      </c>
      <c r="I35" s="66"/>
      <c r="J35" s="66"/>
      <c r="K35" s="66"/>
      <c r="L35" s="66"/>
      <c r="M35" s="66"/>
      <c r="N35" s="66"/>
      <c r="O35" s="66"/>
      <c r="P35" s="66"/>
      <c r="Q35" s="66"/>
      <c r="R35" s="66">
        <v>3.1682391098698699</v>
      </c>
      <c r="S35" s="66">
        <v>1.8973391572618401</v>
      </c>
      <c r="T35" s="66"/>
      <c r="U35" s="67">
        <v>4.2458434994399799</v>
      </c>
      <c r="W35" s="21"/>
      <c r="X35" s="15">
        <f t="shared" si="63"/>
        <v>0.12320696325648382</v>
      </c>
      <c r="Y35" s="15">
        <f t="shared" si="64"/>
        <v>8.6367246302781642E-2</v>
      </c>
      <c r="Z35" s="15">
        <f t="shared" si="65"/>
        <v>0.21029431360674697</v>
      </c>
      <c r="AA35" s="15">
        <f t="shared" si="66"/>
        <v>0.16370653679419864</v>
      </c>
      <c r="AB35" s="15">
        <f t="shared" si="67"/>
        <v>0.2166233960138286</v>
      </c>
      <c r="AC35" s="15">
        <f t="shared" si="68"/>
        <v>0.53073418919508719</v>
      </c>
      <c r="AD35" s="15"/>
      <c r="AE35" s="15"/>
      <c r="AF35" s="15"/>
      <c r="AG35" s="15"/>
      <c r="AH35" s="15"/>
      <c r="AI35" s="15"/>
      <c r="AJ35" s="15"/>
      <c r="AK35" s="15"/>
      <c r="AL35" s="15"/>
      <c r="AM35" s="15">
        <f t="shared" si="69"/>
        <v>0.43105294011834966</v>
      </c>
      <c r="AN35" s="15">
        <f t="shared" si="70"/>
        <v>0.25814138194038644</v>
      </c>
      <c r="AO35" s="15"/>
      <c r="AP35" s="20">
        <f t="shared" si="71"/>
        <v>0.57766578223673204</v>
      </c>
      <c r="BT35" s="4">
        <v>0.25</v>
      </c>
      <c r="BU35" s="8">
        <f t="shared" ref="BU35:CN35" si="74">BU60/BU$77</f>
        <v>0.55172413793103448</v>
      </c>
      <c r="BV35" s="8">
        <f t="shared" si="74"/>
        <v>0.77777777777777779</v>
      </c>
      <c r="BW35" s="8">
        <f t="shared" si="74"/>
        <v>0.79629629629629628</v>
      </c>
      <c r="BX35" s="8">
        <f t="shared" si="74"/>
        <v>0.75</v>
      </c>
      <c r="BY35" s="8">
        <f t="shared" si="74"/>
        <v>0.77083333333333337</v>
      </c>
      <c r="BZ35" s="8">
        <f t="shared" si="74"/>
        <v>0.7441860465116279</v>
      </c>
      <c r="CA35" s="8">
        <f t="shared" si="74"/>
        <v>0.65789473684210531</v>
      </c>
      <c r="CB35" s="8">
        <f t="shared" si="74"/>
        <v>0.6071428571428571</v>
      </c>
      <c r="CC35" s="8">
        <f t="shared" si="74"/>
        <v>0.6071428571428571</v>
      </c>
      <c r="CD35" s="8">
        <f t="shared" si="74"/>
        <v>0.61290322580645162</v>
      </c>
      <c r="CE35" s="8">
        <f t="shared" si="74"/>
        <v>0.58620689655172409</v>
      </c>
      <c r="CF35" s="8">
        <f t="shared" si="74"/>
        <v>0.5</v>
      </c>
      <c r="CG35" s="8">
        <f t="shared" si="74"/>
        <v>0.66666666666666663</v>
      </c>
      <c r="CH35" s="8">
        <f t="shared" si="74"/>
        <v>0.5</v>
      </c>
      <c r="CI35" s="8">
        <f t="shared" si="74"/>
        <v>0.73076923076923073</v>
      </c>
      <c r="CJ35" s="8">
        <f t="shared" si="74"/>
        <v>0.42105263157894735</v>
      </c>
      <c r="CK35" s="8">
        <f t="shared" si="74"/>
        <v>0.73170731707317072</v>
      </c>
      <c r="CL35" s="8">
        <f t="shared" si="74"/>
        <v>0.72093023255813948</v>
      </c>
      <c r="CM35" s="8">
        <f t="shared" si="74"/>
        <v>0.58620689655172409</v>
      </c>
      <c r="CN35" s="9">
        <f t="shared" si="74"/>
        <v>0.58333333333333337</v>
      </c>
    </row>
    <row r="36" spans="2:92" x14ac:dyDescent="0.25">
      <c r="B36" s="65"/>
      <c r="C36" s="66">
        <v>0.93381914431753998</v>
      </c>
      <c r="D36" s="66">
        <v>0.82751296260909701</v>
      </c>
      <c r="E36" s="66">
        <v>1.60600899543683</v>
      </c>
      <c r="F36" s="66">
        <v>1.20797927056318</v>
      </c>
      <c r="G36" s="66">
        <v>2.9029639888821701</v>
      </c>
      <c r="H36" s="66">
        <v>4.0945506485589398</v>
      </c>
      <c r="I36" s="66"/>
      <c r="J36" s="66"/>
      <c r="K36" s="66"/>
      <c r="L36" s="66"/>
      <c r="M36" s="66"/>
      <c r="N36" s="66"/>
      <c r="O36" s="66"/>
      <c r="P36" s="66"/>
      <c r="Q36" s="66"/>
      <c r="R36" s="66">
        <v>3.7912562406233401</v>
      </c>
      <c r="S36" s="66">
        <v>2.2828941919360499</v>
      </c>
      <c r="T36" s="66"/>
      <c r="U36" s="67">
        <v>4.4432581973701604</v>
      </c>
      <c r="W36" s="21"/>
      <c r="X36" s="15">
        <f t="shared" si="63"/>
        <v>0.12705022371667213</v>
      </c>
      <c r="Y36" s="15">
        <f t="shared" si="64"/>
        <v>0.11258679763389076</v>
      </c>
      <c r="Z36" s="15">
        <f t="shared" si="65"/>
        <v>0.2185046252295007</v>
      </c>
      <c r="AA36" s="15">
        <f t="shared" si="66"/>
        <v>0.16435092116505851</v>
      </c>
      <c r="AB36" s="15">
        <f t="shared" si="67"/>
        <v>0.39496108692274429</v>
      </c>
      <c r="AC36" s="15">
        <f t="shared" si="68"/>
        <v>0.55708172089237284</v>
      </c>
      <c r="AD36" s="15"/>
      <c r="AE36" s="15"/>
      <c r="AF36" s="15"/>
      <c r="AG36" s="15"/>
      <c r="AH36" s="15"/>
      <c r="AI36" s="15"/>
      <c r="AJ36" s="15"/>
      <c r="AK36" s="15"/>
      <c r="AL36" s="15"/>
      <c r="AM36" s="15">
        <f t="shared" si="69"/>
        <v>0.51581717559501228</v>
      </c>
      <c r="AN36" s="15">
        <f t="shared" si="70"/>
        <v>0.31059784924299999</v>
      </c>
      <c r="AO36" s="15"/>
      <c r="AP36" s="20">
        <f t="shared" si="71"/>
        <v>0.60452492481226672</v>
      </c>
      <c r="BT36" s="4">
        <v>0.3</v>
      </c>
      <c r="BU36" s="8">
        <f t="shared" ref="BU36:CN36" si="75">BU61/BU$77</f>
        <v>0.58620689655172409</v>
      </c>
      <c r="BV36" s="8">
        <f t="shared" si="75"/>
        <v>0.77777777777777779</v>
      </c>
      <c r="BW36" s="8">
        <f t="shared" si="75"/>
        <v>0.81481481481481477</v>
      </c>
      <c r="BX36" s="8">
        <f t="shared" si="75"/>
        <v>0.75</v>
      </c>
      <c r="BY36" s="8">
        <f t="shared" si="75"/>
        <v>0.77083333333333337</v>
      </c>
      <c r="BZ36" s="8">
        <f t="shared" si="75"/>
        <v>0.7441860465116279</v>
      </c>
      <c r="CA36" s="8">
        <f t="shared" si="75"/>
        <v>0.68421052631578949</v>
      </c>
      <c r="CB36" s="8">
        <f t="shared" si="75"/>
        <v>0.6071428571428571</v>
      </c>
      <c r="CC36" s="8">
        <f t="shared" si="75"/>
        <v>0.6071428571428571</v>
      </c>
      <c r="CD36" s="8">
        <f t="shared" si="75"/>
        <v>0.64516129032258063</v>
      </c>
      <c r="CE36" s="8">
        <f t="shared" si="75"/>
        <v>0.62068965517241381</v>
      </c>
      <c r="CF36" s="8">
        <f t="shared" si="75"/>
        <v>0.5</v>
      </c>
      <c r="CG36" s="8">
        <f t="shared" si="75"/>
        <v>0.66666666666666663</v>
      </c>
      <c r="CH36" s="8">
        <f t="shared" si="75"/>
        <v>0.5</v>
      </c>
      <c r="CI36" s="8">
        <f t="shared" si="75"/>
        <v>0.73076923076923073</v>
      </c>
      <c r="CJ36" s="8">
        <f t="shared" si="75"/>
        <v>0.42105263157894735</v>
      </c>
      <c r="CK36" s="8">
        <f t="shared" si="75"/>
        <v>0.73170731707317072</v>
      </c>
      <c r="CL36" s="8">
        <f t="shared" si="75"/>
        <v>0.7441860465116279</v>
      </c>
      <c r="CM36" s="8">
        <f t="shared" si="75"/>
        <v>0.58620689655172409</v>
      </c>
      <c r="CN36" s="9">
        <f t="shared" si="75"/>
        <v>0.61111111111111116</v>
      </c>
    </row>
    <row r="37" spans="2:92" x14ac:dyDescent="0.25">
      <c r="B37" s="65"/>
      <c r="C37" s="66">
        <v>0.94307660561749695</v>
      </c>
      <c r="D37" s="66">
        <v>1.03811188136374</v>
      </c>
      <c r="E37" s="66">
        <v>2.7576053464196599</v>
      </c>
      <c r="F37" s="66">
        <v>1.22708892267294</v>
      </c>
      <c r="G37" s="66">
        <v>3.1228939775924802</v>
      </c>
      <c r="H37" s="66">
        <v>4.4556402326431801</v>
      </c>
      <c r="I37" s="66"/>
      <c r="J37" s="66"/>
      <c r="K37" s="66"/>
      <c r="L37" s="66"/>
      <c r="M37" s="66"/>
      <c r="N37" s="66"/>
      <c r="O37" s="66"/>
      <c r="P37" s="66"/>
      <c r="Q37" s="66"/>
      <c r="R37" s="66">
        <v>3.8726735002696602</v>
      </c>
      <c r="S37" s="66">
        <v>3.0992368169108002</v>
      </c>
      <c r="T37" s="66"/>
      <c r="U37" s="67">
        <v>5.28109531937596</v>
      </c>
      <c r="W37" s="21"/>
      <c r="X37" s="15">
        <f t="shared" si="63"/>
        <v>0.12830974226088396</v>
      </c>
      <c r="Y37" s="15">
        <f t="shared" si="64"/>
        <v>0.14123971175016872</v>
      </c>
      <c r="Z37" s="15">
        <f t="shared" si="65"/>
        <v>0.37518440087342314</v>
      </c>
      <c r="AA37" s="15">
        <f t="shared" si="66"/>
        <v>0.16695087383305307</v>
      </c>
      <c r="AB37" s="15">
        <f t="shared" si="67"/>
        <v>0.42488353436632387</v>
      </c>
      <c r="AC37" s="15">
        <f t="shared" si="68"/>
        <v>0.60620955546165722</v>
      </c>
      <c r="AD37" s="15"/>
      <c r="AE37" s="15"/>
      <c r="AF37" s="15"/>
      <c r="AG37" s="15"/>
      <c r="AH37" s="15"/>
      <c r="AI37" s="15"/>
      <c r="AJ37" s="15"/>
      <c r="AK37" s="15"/>
      <c r="AL37" s="15"/>
      <c r="AM37" s="15">
        <f t="shared" si="69"/>
        <v>0.52689435377818505</v>
      </c>
      <c r="AN37" s="15">
        <f t="shared" si="70"/>
        <v>0.42166487304908851</v>
      </c>
      <c r="AO37" s="15"/>
      <c r="AP37" s="20">
        <f t="shared" si="71"/>
        <v>0.71851636998312385</v>
      </c>
      <c r="BT37" s="4">
        <v>0.35</v>
      </c>
      <c r="BU37" s="8">
        <f t="shared" ref="BU37:CN37" si="76">BU62/BU$77</f>
        <v>0.58620689655172409</v>
      </c>
      <c r="BV37" s="8">
        <f t="shared" si="76"/>
        <v>0.79629629629629628</v>
      </c>
      <c r="BW37" s="8">
        <f t="shared" si="76"/>
        <v>0.81481481481481477</v>
      </c>
      <c r="BX37" s="8">
        <f t="shared" si="76"/>
        <v>0.75</v>
      </c>
      <c r="BY37" s="8">
        <f t="shared" si="76"/>
        <v>0.79166666666666663</v>
      </c>
      <c r="BZ37" s="8">
        <f t="shared" si="76"/>
        <v>0.7441860465116279</v>
      </c>
      <c r="CA37" s="8">
        <f t="shared" si="76"/>
        <v>0.68421052631578949</v>
      </c>
      <c r="CB37" s="8">
        <f t="shared" si="76"/>
        <v>0.6071428571428571</v>
      </c>
      <c r="CC37" s="8">
        <f t="shared" si="76"/>
        <v>0.6428571428571429</v>
      </c>
      <c r="CD37" s="8">
        <f t="shared" si="76"/>
        <v>0.64516129032258063</v>
      </c>
      <c r="CE37" s="8">
        <f t="shared" si="76"/>
        <v>0.62068965517241381</v>
      </c>
      <c r="CF37" s="8">
        <f t="shared" si="76"/>
        <v>0.55555555555555558</v>
      </c>
      <c r="CG37" s="8">
        <f t="shared" si="76"/>
        <v>0.7</v>
      </c>
      <c r="CH37" s="8">
        <f t="shared" si="76"/>
        <v>0.5</v>
      </c>
      <c r="CI37" s="8">
        <f t="shared" si="76"/>
        <v>0.73076923076923073</v>
      </c>
      <c r="CJ37" s="8">
        <f t="shared" si="76"/>
        <v>0.47368421052631576</v>
      </c>
      <c r="CK37" s="8">
        <f t="shared" si="76"/>
        <v>0.73170731707317072</v>
      </c>
      <c r="CL37" s="8">
        <f t="shared" si="76"/>
        <v>0.76744186046511631</v>
      </c>
      <c r="CM37" s="8">
        <f t="shared" si="76"/>
        <v>0.58620689655172409</v>
      </c>
      <c r="CN37" s="9">
        <f t="shared" si="76"/>
        <v>0.63888888888888884</v>
      </c>
    </row>
    <row r="38" spans="2:92" x14ac:dyDescent="0.25">
      <c r="B38" s="65"/>
      <c r="C38" s="66">
        <v>0.94398817277260605</v>
      </c>
      <c r="D38" s="66">
        <v>1.08581172832133</v>
      </c>
      <c r="E38" s="66">
        <v>2.8511613599217198</v>
      </c>
      <c r="F38" s="66">
        <v>1.29675383969527</v>
      </c>
      <c r="G38" s="66">
        <v>3.2500654190891498</v>
      </c>
      <c r="H38" s="66">
        <v>4.7367639356540998</v>
      </c>
      <c r="I38" s="66"/>
      <c r="J38" s="66"/>
      <c r="K38" s="66"/>
      <c r="L38" s="66"/>
      <c r="M38" s="66"/>
      <c r="N38" s="66"/>
      <c r="O38" s="66"/>
      <c r="P38" s="66"/>
      <c r="Q38" s="66"/>
      <c r="R38" s="66">
        <v>3.90223938200283</v>
      </c>
      <c r="S38" s="66">
        <v>3.6447778757844498</v>
      </c>
      <c r="T38" s="66"/>
      <c r="U38" s="67">
        <v>6.2226370215861202</v>
      </c>
      <c r="W38" s="21"/>
      <c r="X38" s="15">
        <f t="shared" si="63"/>
        <v>0.12843376500307566</v>
      </c>
      <c r="Y38" s="15">
        <f t="shared" si="64"/>
        <v>0.14772948684643947</v>
      </c>
      <c r="Z38" s="15">
        <f t="shared" si="65"/>
        <v>0.38791311019343128</v>
      </c>
      <c r="AA38" s="15">
        <f t="shared" si="66"/>
        <v>0.17642909383609118</v>
      </c>
      <c r="AB38" s="15">
        <f t="shared" si="67"/>
        <v>0.44218577130464626</v>
      </c>
      <c r="AC38" s="15">
        <f t="shared" si="68"/>
        <v>0.64445767832028578</v>
      </c>
      <c r="AD38" s="15"/>
      <c r="AE38" s="15"/>
      <c r="AF38" s="15"/>
      <c r="AG38" s="15"/>
      <c r="AH38" s="15"/>
      <c r="AI38" s="15"/>
      <c r="AJ38" s="15"/>
      <c r="AK38" s="15"/>
      <c r="AL38" s="15"/>
      <c r="AM38" s="15">
        <f t="shared" si="69"/>
        <v>0.53091692272147351</v>
      </c>
      <c r="AN38" s="15">
        <f t="shared" si="70"/>
        <v>0.49588814636523132</v>
      </c>
      <c r="AO38" s="15"/>
      <c r="AP38" s="20">
        <f t="shared" si="71"/>
        <v>0.84661728184845175</v>
      </c>
      <c r="BT38" s="4">
        <v>0.4</v>
      </c>
      <c r="BU38" s="8">
        <f t="shared" ref="BU38:CN38" si="77">BU63/BU$77</f>
        <v>0.62068965517241381</v>
      </c>
      <c r="BV38" s="8">
        <f t="shared" si="77"/>
        <v>0.81481481481481477</v>
      </c>
      <c r="BW38" s="8">
        <f t="shared" si="77"/>
        <v>0.85185185185185186</v>
      </c>
      <c r="BX38" s="8">
        <f t="shared" si="77"/>
        <v>0.79545454545454541</v>
      </c>
      <c r="BY38" s="8">
        <f t="shared" si="77"/>
        <v>0.79166666666666663</v>
      </c>
      <c r="BZ38" s="8">
        <f t="shared" si="77"/>
        <v>0.76744186046511631</v>
      </c>
      <c r="CA38" s="8">
        <f t="shared" si="77"/>
        <v>0.71052631578947367</v>
      </c>
      <c r="CB38" s="8">
        <f t="shared" si="77"/>
        <v>0.6071428571428571</v>
      </c>
      <c r="CC38" s="8">
        <f t="shared" si="77"/>
        <v>0.6428571428571429</v>
      </c>
      <c r="CD38" s="8">
        <f t="shared" si="77"/>
        <v>0.64516129032258063</v>
      </c>
      <c r="CE38" s="8">
        <f t="shared" si="77"/>
        <v>0.62068965517241381</v>
      </c>
      <c r="CF38" s="8">
        <f t="shared" si="77"/>
        <v>0.61111111111111116</v>
      </c>
      <c r="CG38" s="8">
        <f t="shared" si="77"/>
        <v>0.73333333333333328</v>
      </c>
      <c r="CH38" s="8">
        <f t="shared" si="77"/>
        <v>0.5</v>
      </c>
      <c r="CI38" s="8">
        <f t="shared" si="77"/>
        <v>0.76923076923076927</v>
      </c>
      <c r="CJ38" s="8">
        <f t="shared" si="77"/>
        <v>0.47368421052631576</v>
      </c>
      <c r="CK38" s="8">
        <f t="shared" si="77"/>
        <v>0.73170731707317072</v>
      </c>
      <c r="CL38" s="8">
        <f t="shared" si="77"/>
        <v>0.76744186046511631</v>
      </c>
      <c r="CM38" s="8">
        <f t="shared" si="77"/>
        <v>0.62068965517241381</v>
      </c>
      <c r="CN38" s="9">
        <f t="shared" si="77"/>
        <v>0.72222222222222221</v>
      </c>
    </row>
    <row r="39" spans="2:92" x14ac:dyDescent="0.25">
      <c r="B39" s="65"/>
      <c r="C39" s="66">
        <v>1.0387210068996</v>
      </c>
      <c r="D39" s="66">
        <v>1.14204421054793</v>
      </c>
      <c r="E39" s="66">
        <v>3.1890703401928899</v>
      </c>
      <c r="F39" s="66">
        <v>1.5025328995217899</v>
      </c>
      <c r="G39" s="66">
        <v>3.4583536296984199</v>
      </c>
      <c r="H39" s="66">
        <v>5.3382567419375304</v>
      </c>
      <c r="I39" s="66"/>
      <c r="J39" s="66"/>
      <c r="K39" s="66"/>
      <c r="L39" s="66"/>
      <c r="M39" s="66"/>
      <c r="N39" s="66"/>
      <c r="O39" s="66"/>
      <c r="P39" s="66"/>
      <c r="Q39" s="66"/>
      <c r="R39" s="66">
        <v>4.4821481071883804</v>
      </c>
      <c r="S39" s="66">
        <v>3.90342359488701</v>
      </c>
      <c r="T39" s="66"/>
      <c r="U39" s="67">
        <v>7.0370126498890304</v>
      </c>
      <c r="W39" s="21"/>
      <c r="X39" s="15">
        <f t="shared" si="63"/>
        <v>0.1413225859727347</v>
      </c>
      <c r="Y39" s="15">
        <f t="shared" si="64"/>
        <v>0.15538016470039867</v>
      </c>
      <c r="Z39" s="15">
        <f t="shared" si="65"/>
        <v>0.43388712111467892</v>
      </c>
      <c r="AA39" s="15">
        <f t="shared" si="66"/>
        <v>0.20442624483289662</v>
      </c>
      <c r="AB39" s="15">
        <f t="shared" si="67"/>
        <v>0.4705243033603293</v>
      </c>
      <c r="AC39" s="15">
        <f t="shared" si="68"/>
        <v>0.72629343427721504</v>
      </c>
      <c r="AD39" s="15"/>
      <c r="AE39" s="15"/>
      <c r="AF39" s="15"/>
      <c r="AG39" s="15"/>
      <c r="AH39" s="15"/>
      <c r="AI39" s="15"/>
      <c r="AJ39" s="15"/>
      <c r="AK39" s="15"/>
      <c r="AL39" s="15"/>
      <c r="AM39" s="15">
        <f t="shared" si="69"/>
        <v>0.60981606900522189</v>
      </c>
      <c r="AN39" s="15">
        <f t="shared" si="70"/>
        <v>0.53107804012068172</v>
      </c>
      <c r="AO39" s="15"/>
      <c r="AP39" s="20">
        <f t="shared" si="71"/>
        <v>0.95741668705973215</v>
      </c>
      <c r="BT39" s="4">
        <v>0.45</v>
      </c>
      <c r="BU39" s="8">
        <f t="shared" ref="BU39:CN39" si="78">BU64/BU$77</f>
        <v>0.68965517241379315</v>
      </c>
      <c r="BV39" s="8">
        <f t="shared" si="78"/>
        <v>0.87037037037037035</v>
      </c>
      <c r="BW39" s="8">
        <f t="shared" si="78"/>
        <v>0.87037037037037035</v>
      </c>
      <c r="BX39" s="8">
        <f t="shared" si="78"/>
        <v>0.81818181818181823</v>
      </c>
      <c r="BY39" s="8">
        <f t="shared" si="78"/>
        <v>0.8125</v>
      </c>
      <c r="BZ39" s="8">
        <f t="shared" si="78"/>
        <v>0.81395348837209303</v>
      </c>
      <c r="CA39" s="8">
        <f t="shared" si="78"/>
        <v>0.73684210526315785</v>
      </c>
      <c r="CB39" s="8">
        <f t="shared" si="78"/>
        <v>0.6785714285714286</v>
      </c>
      <c r="CC39" s="8">
        <f t="shared" si="78"/>
        <v>0.6785714285714286</v>
      </c>
      <c r="CD39" s="8">
        <f t="shared" si="78"/>
        <v>0.70967741935483875</v>
      </c>
      <c r="CE39" s="8">
        <f t="shared" si="78"/>
        <v>0.72413793103448276</v>
      </c>
      <c r="CF39" s="8">
        <f t="shared" si="78"/>
        <v>0.66666666666666663</v>
      </c>
      <c r="CG39" s="8">
        <f t="shared" si="78"/>
        <v>0.73333333333333328</v>
      </c>
      <c r="CH39" s="8">
        <f t="shared" si="78"/>
        <v>0.55000000000000004</v>
      </c>
      <c r="CI39" s="8">
        <f t="shared" si="78"/>
        <v>0.80769230769230771</v>
      </c>
      <c r="CJ39" s="8">
        <f t="shared" si="78"/>
        <v>0.52631578947368418</v>
      </c>
      <c r="CK39" s="8">
        <f t="shared" si="78"/>
        <v>0.78048780487804881</v>
      </c>
      <c r="CL39" s="8">
        <f t="shared" si="78"/>
        <v>0.79069767441860461</v>
      </c>
      <c r="CM39" s="8">
        <f t="shared" si="78"/>
        <v>0.68965517241379315</v>
      </c>
      <c r="CN39" s="9">
        <f t="shared" si="78"/>
        <v>0.80555555555555558</v>
      </c>
    </row>
    <row r="40" spans="2:92" x14ac:dyDescent="0.25">
      <c r="B40" s="65"/>
      <c r="C40" s="66">
        <v>1.1074028685355899</v>
      </c>
      <c r="D40" s="66">
        <v>1.1664983966106599</v>
      </c>
      <c r="E40" s="66">
        <v>3.3356458370636699</v>
      </c>
      <c r="F40" s="66">
        <v>1.57706072734125</v>
      </c>
      <c r="G40" s="66">
        <v>3.88134726567377</v>
      </c>
      <c r="H40" s="66">
        <v>6.8808419152462799</v>
      </c>
      <c r="I40" s="66"/>
      <c r="J40" s="66"/>
      <c r="K40" s="66"/>
      <c r="L40" s="66"/>
      <c r="M40" s="66"/>
      <c r="N40" s="66"/>
      <c r="O40" s="66"/>
      <c r="P40" s="66"/>
      <c r="Q40" s="66"/>
      <c r="R40" s="66">
        <v>4.9711861525326899</v>
      </c>
      <c r="S40" s="66">
        <v>3.9111171024638298</v>
      </c>
      <c r="T40" s="66"/>
      <c r="U40" s="67"/>
      <c r="W40" s="21"/>
      <c r="X40" s="15">
        <f t="shared" si="63"/>
        <v>0.15066705694361768</v>
      </c>
      <c r="Y40" s="15">
        <f t="shared" si="64"/>
        <v>0.15870726484498776</v>
      </c>
      <c r="Z40" s="15">
        <f t="shared" si="65"/>
        <v>0.45382936558689391</v>
      </c>
      <c r="AA40" s="15">
        <f t="shared" si="66"/>
        <v>0.21456608535255103</v>
      </c>
      <c r="AB40" s="15">
        <f t="shared" si="67"/>
        <v>0.52807445791479868</v>
      </c>
      <c r="AC40" s="15">
        <f t="shared" si="68"/>
        <v>0.93616896806071848</v>
      </c>
      <c r="AD40" s="15"/>
      <c r="AE40" s="15"/>
      <c r="AF40" s="15"/>
      <c r="AG40" s="15"/>
      <c r="AH40" s="15"/>
      <c r="AI40" s="15"/>
      <c r="AJ40" s="15"/>
      <c r="AK40" s="15"/>
      <c r="AL40" s="15"/>
      <c r="AM40" s="15">
        <f t="shared" si="69"/>
        <v>0.67635185748744087</v>
      </c>
      <c r="AN40" s="15">
        <f t="shared" si="70"/>
        <v>0.53212477584541906</v>
      </c>
      <c r="AO40" s="15"/>
      <c r="AP40" s="20"/>
      <c r="BT40" s="4">
        <v>0.5</v>
      </c>
      <c r="BU40" s="8">
        <f t="shared" ref="BU40:CN40" si="79">BU65/BU$77</f>
        <v>0.68965517241379315</v>
      </c>
      <c r="BV40" s="8">
        <f t="shared" si="79"/>
        <v>0.87037037037037035</v>
      </c>
      <c r="BW40" s="8">
        <f t="shared" si="79"/>
        <v>0.88888888888888884</v>
      </c>
      <c r="BX40" s="8">
        <f t="shared" si="79"/>
        <v>0.84090909090909094</v>
      </c>
      <c r="BY40" s="8">
        <f t="shared" si="79"/>
        <v>0.8125</v>
      </c>
      <c r="BZ40" s="8">
        <f t="shared" si="79"/>
        <v>0.83720930232558144</v>
      </c>
      <c r="CA40" s="8">
        <f t="shared" si="79"/>
        <v>0.78947368421052633</v>
      </c>
      <c r="CB40" s="8">
        <f t="shared" si="79"/>
        <v>0.7142857142857143</v>
      </c>
      <c r="CC40" s="8">
        <f t="shared" si="79"/>
        <v>0.7142857142857143</v>
      </c>
      <c r="CD40" s="8">
        <f t="shared" si="79"/>
        <v>0.70967741935483875</v>
      </c>
      <c r="CE40" s="8">
        <f t="shared" si="79"/>
        <v>0.72413793103448276</v>
      </c>
      <c r="CF40" s="8">
        <f t="shared" si="79"/>
        <v>0.72222222222222221</v>
      </c>
      <c r="CG40" s="8">
        <f t="shared" si="79"/>
        <v>0.8</v>
      </c>
      <c r="CH40" s="8">
        <f t="shared" si="79"/>
        <v>0.55000000000000004</v>
      </c>
      <c r="CI40" s="8">
        <f t="shared" si="79"/>
        <v>0.80769230769230771</v>
      </c>
      <c r="CJ40" s="8">
        <f t="shared" si="79"/>
        <v>0.57894736842105265</v>
      </c>
      <c r="CK40" s="8">
        <f t="shared" si="79"/>
        <v>0.78048780487804881</v>
      </c>
      <c r="CL40" s="8">
        <f t="shared" si="79"/>
        <v>0.81395348837209303</v>
      </c>
      <c r="CM40" s="8">
        <f t="shared" si="79"/>
        <v>0.72413793103448276</v>
      </c>
      <c r="CN40" s="9">
        <f t="shared" si="79"/>
        <v>0.80555555555555558</v>
      </c>
    </row>
    <row r="41" spans="2:92" x14ac:dyDescent="0.25">
      <c r="B41" s="65"/>
      <c r="C41" s="66">
        <v>1.14557146058228</v>
      </c>
      <c r="D41" s="66">
        <v>1.2228082401609299</v>
      </c>
      <c r="E41" s="66">
        <v>3.9213870001675701</v>
      </c>
      <c r="F41" s="66">
        <v>2.4287963888194701</v>
      </c>
      <c r="G41" s="66">
        <v>3.9173376668745501</v>
      </c>
      <c r="H41" s="66">
        <v>7.2079157585256999</v>
      </c>
      <c r="I41" s="66"/>
      <c r="J41" s="66"/>
      <c r="K41" s="66"/>
      <c r="L41" s="66"/>
      <c r="M41" s="66"/>
      <c r="N41" s="66"/>
      <c r="O41" s="66"/>
      <c r="P41" s="66"/>
      <c r="Q41" s="66"/>
      <c r="R41" s="66">
        <v>5.1174181921488398</v>
      </c>
      <c r="S41" s="66">
        <v>4.4416813130025998</v>
      </c>
      <c r="T41" s="66"/>
      <c r="U41" s="67"/>
      <c r="W41" s="21"/>
      <c r="X41" s="15">
        <f t="shared" si="63"/>
        <v>0.15586006266425578</v>
      </c>
      <c r="Y41" s="15">
        <f t="shared" si="64"/>
        <v>0.16636846804910613</v>
      </c>
      <c r="Z41" s="15">
        <f t="shared" si="65"/>
        <v>0.53352204083912524</v>
      </c>
      <c r="AA41" s="15">
        <f t="shared" si="66"/>
        <v>0.33044848827475787</v>
      </c>
      <c r="AB41" s="15">
        <f t="shared" si="67"/>
        <v>0.53297111113939466</v>
      </c>
      <c r="AC41" s="15">
        <f t="shared" si="68"/>
        <v>0.98066881068376877</v>
      </c>
      <c r="AD41" s="15"/>
      <c r="AE41" s="15"/>
      <c r="AF41" s="15"/>
      <c r="AG41" s="15"/>
      <c r="AH41" s="15"/>
      <c r="AI41" s="15"/>
      <c r="AJ41" s="15"/>
      <c r="AK41" s="15"/>
      <c r="AL41" s="15"/>
      <c r="AM41" s="15">
        <f t="shared" si="69"/>
        <v>0.69624737308147489</v>
      </c>
      <c r="AN41" s="15">
        <f t="shared" si="70"/>
        <v>0.60431038272144222</v>
      </c>
      <c r="AO41" s="15"/>
      <c r="AP41" s="20"/>
      <c r="BT41" s="4">
        <v>0.55000000000000004</v>
      </c>
      <c r="BU41" s="8">
        <f t="shared" ref="BU41:CN41" si="80">BU66/BU$77</f>
        <v>0.75862068965517238</v>
      </c>
      <c r="BV41" s="8">
        <f t="shared" si="80"/>
        <v>0.90740740740740744</v>
      </c>
      <c r="BW41" s="8">
        <f t="shared" si="80"/>
        <v>0.92592592592592593</v>
      </c>
      <c r="BX41" s="8">
        <f t="shared" si="80"/>
        <v>0.88636363636363635</v>
      </c>
      <c r="BY41" s="8">
        <f t="shared" si="80"/>
        <v>0.85416666666666663</v>
      </c>
      <c r="BZ41" s="8">
        <f t="shared" si="80"/>
        <v>0.88372093023255816</v>
      </c>
      <c r="CA41" s="8">
        <f t="shared" si="80"/>
        <v>0.84210526315789469</v>
      </c>
      <c r="CB41" s="8">
        <f t="shared" si="80"/>
        <v>0.7857142857142857</v>
      </c>
      <c r="CC41" s="8">
        <f t="shared" si="80"/>
        <v>0.75</v>
      </c>
      <c r="CD41" s="8">
        <f t="shared" si="80"/>
        <v>0.74193548387096775</v>
      </c>
      <c r="CE41" s="8">
        <f t="shared" si="80"/>
        <v>0.7931034482758621</v>
      </c>
      <c r="CF41" s="8">
        <f t="shared" si="80"/>
        <v>0.77777777777777779</v>
      </c>
      <c r="CG41" s="8">
        <f t="shared" si="80"/>
        <v>0.8666666666666667</v>
      </c>
      <c r="CH41" s="8">
        <f t="shared" si="80"/>
        <v>0.65</v>
      </c>
      <c r="CI41" s="8">
        <f t="shared" si="80"/>
        <v>0.88461538461538458</v>
      </c>
      <c r="CJ41" s="8">
        <f t="shared" si="80"/>
        <v>0.68421052631578949</v>
      </c>
      <c r="CK41" s="8">
        <f t="shared" si="80"/>
        <v>0.85365853658536583</v>
      </c>
      <c r="CL41" s="8">
        <f t="shared" si="80"/>
        <v>0.86046511627906974</v>
      </c>
      <c r="CM41" s="8">
        <f t="shared" si="80"/>
        <v>0.75862068965517238</v>
      </c>
      <c r="CN41" s="9">
        <f t="shared" si="80"/>
        <v>0.86111111111111116</v>
      </c>
    </row>
    <row r="42" spans="2:92" x14ac:dyDescent="0.25">
      <c r="B42" s="65"/>
      <c r="C42" s="66">
        <v>1.1820432732617601</v>
      </c>
      <c r="D42" s="66">
        <v>1.2458729836259499</v>
      </c>
      <c r="E42" s="66">
        <v>3.94733381512403</v>
      </c>
      <c r="F42" s="66">
        <v>3.1549593035146799</v>
      </c>
      <c r="G42" s="66">
        <v>4.3974826764493304</v>
      </c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>
        <v>5.1769229321613004</v>
      </c>
      <c r="S42" s="66">
        <v>4.4506319576554603</v>
      </c>
      <c r="T42" s="66"/>
      <c r="U42" s="67"/>
      <c r="W42" s="21"/>
      <c r="X42" s="15">
        <f t="shared" ref="X42:AB46" si="81">C42*(1/7.35)</f>
        <v>0.16082221404921906</v>
      </c>
      <c r="Y42" s="15">
        <f t="shared" si="81"/>
        <v>0.16950652838448299</v>
      </c>
      <c r="Z42" s="15">
        <f t="shared" si="81"/>
        <v>0.53705221974476602</v>
      </c>
      <c r="AA42" s="15">
        <f t="shared" si="81"/>
        <v>0.42924616374349389</v>
      </c>
      <c r="AB42" s="15">
        <f t="shared" si="81"/>
        <v>0.59829696278222189</v>
      </c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>
        <f t="shared" si="69"/>
        <v>0.7043432560763675</v>
      </c>
      <c r="AN42" s="15">
        <f t="shared" si="70"/>
        <v>0.60552815750414435</v>
      </c>
      <c r="AO42" s="15"/>
      <c r="AP42" s="20"/>
      <c r="BT42" s="4">
        <v>0.6</v>
      </c>
      <c r="BU42" s="8">
        <f t="shared" ref="BU42:CN42" si="82">BU67/BU$77</f>
        <v>0.82758620689655171</v>
      </c>
      <c r="BV42" s="8">
        <f t="shared" si="82"/>
        <v>0.92592592592592593</v>
      </c>
      <c r="BW42" s="8">
        <f t="shared" si="82"/>
        <v>0.94444444444444442</v>
      </c>
      <c r="BX42" s="8">
        <f t="shared" si="82"/>
        <v>0.90909090909090906</v>
      </c>
      <c r="BY42" s="8">
        <f t="shared" si="82"/>
        <v>0.875</v>
      </c>
      <c r="BZ42" s="8">
        <f t="shared" si="82"/>
        <v>0.90697674418604646</v>
      </c>
      <c r="CA42" s="8">
        <f t="shared" si="82"/>
        <v>0.86842105263157898</v>
      </c>
      <c r="CB42" s="8">
        <f t="shared" si="82"/>
        <v>0.8214285714285714</v>
      </c>
      <c r="CC42" s="8">
        <f t="shared" si="82"/>
        <v>0.7857142857142857</v>
      </c>
      <c r="CD42" s="8">
        <f t="shared" si="82"/>
        <v>0.77419354838709675</v>
      </c>
      <c r="CE42" s="8">
        <f t="shared" si="82"/>
        <v>0.82758620689655171</v>
      </c>
      <c r="CF42" s="8">
        <f t="shared" si="82"/>
        <v>0.77777777777777779</v>
      </c>
      <c r="CG42" s="8">
        <f t="shared" si="82"/>
        <v>0.9</v>
      </c>
      <c r="CH42" s="8">
        <f t="shared" si="82"/>
        <v>0.75</v>
      </c>
      <c r="CI42" s="8">
        <f t="shared" si="82"/>
        <v>0.92307692307692313</v>
      </c>
      <c r="CJ42" s="8">
        <f t="shared" si="82"/>
        <v>0.73684210526315785</v>
      </c>
      <c r="CK42" s="8">
        <f t="shared" si="82"/>
        <v>0.85365853658536583</v>
      </c>
      <c r="CL42" s="8">
        <f t="shared" si="82"/>
        <v>0.86046511627906974</v>
      </c>
      <c r="CM42" s="8">
        <f t="shared" si="82"/>
        <v>0.7931034482758621</v>
      </c>
      <c r="CN42" s="9">
        <f t="shared" si="82"/>
        <v>0.88888888888888884</v>
      </c>
    </row>
    <row r="43" spans="2:92" x14ac:dyDescent="0.25">
      <c r="B43" s="65"/>
      <c r="C43" s="66">
        <v>1.2670358479485599</v>
      </c>
      <c r="D43" s="66">
        <v>1.2520832489396601</v>
      </c>
      <c r="E43" s="66">
        <v>4.2014841134668304</v>
      </c>
      <c r="F43" s="66">
        <v>3.8836493515669699</v>
      </c>
      <c r="G43" s="66">
        <v>4.4851999037603498</v>
      </c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>
        <v>6.1182119916461897</v>
      </c>
      <c r="S43" s="66">
        <v>4.7600497789428404</v>
      </c>
      <c r="T43" s="66"/>
      <c r="U43" s="67"/>
      <c r="W43" s="21"/>
      <c r="X43" s="15">
        <f t="shared" si="81"/>
        <v>0.17238582965286531</v>
      </c>
      <c r="Y43" s="15">
        <f t="shared" si="81"/>
        <v>0.1703514624407701</v>
      </c>
      <c r="Z43" s="15">
        <f t="shared" si="81"/>
        <v>0.57163049162814028</v>
      </c>
      <c r="AA43" s="15">
        <f t="shared" si="81"/>
        <v>0.52838766687985994</v>
      </c>
      <c r="AB43" s="15">
        <f t="shared" si="81"/>
        <v>0.6102312794231769</v>
      </c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>
        <f t="shared" si="69"/>
        <v>0.83240979478179455</v>
      </c>
      <c r="AN43" s="15">
        <f t="shared" si="70"/>
        <v>0.64762582026433213</v>
      </c>
      <c r="AO43" s="15"/>
      <c r="AP43" s="20"/>
      <c r="BT43" s="4">
        <v>0.65</v>
      </c>
      <c r="BU43" s="8">
        <f t="shared" ref="BU43:CN43" si="83">BU68/BU$77</f>
        <v>0.89655172413793105</v>
      </c>
      <c r="BV43" s="8">
        <f t="shared" si="83"/>
        <v>0.94444444444444442</v>
      </c>
      <c r="BW43" s="8">
        <f t="shared" si="83"/>
        <v>0.96296296296296291</v>
      </c>
      <c r="BX43" s="8">
        <f t="shared" si="83"/>
        <v>0.93181818181818177</v>
      </c>
      <c r="BY43" s="8">
        <f t="shared" si="83"/>
        <v>0.91666666666666663</v>
      </c>
      <c r="BZ43" s="8">
        <f t="shared" si="83"/>
        <v>0.93023255813953487</v>
      </c>
      <c r="CA43" s="8">
        <f t="shared" si="83"/>
        <v>0.92105263157894735</v>
      </c>
      <c r="CB43" s="8">
        <f t="shared" si="83"/>
        <v>0.8928571428571429</v>
      </c>
      <c r="CC43" s="8">
        <f t="shared" si="83"/>
        <v>0.8571428571428571</v>
      </c>
      <c r="CD43" s="8">
        <f t="shared" si="83"/>
        <v>0.83870967741935487</v>
      </c>
      <c r="CE43" s="8">
        <f t="shared" si="83"/>
        <v>0.89655172413793105</v>
      </c>
      <c r="CF43" s="8">
        <f t="shared" si="83"/>
        <v>0.83333333333333337</v>
      </c>
      <c r="CG43" s="8">
        <f t="shared" si="83"/>
        <v>0.96666666666666667</v>
      </c>
      <c r="CH43" s="8">
        <f t="shared" si="83"/>
        <v>0.85</v>
      </c>
      <c r="CI43" s="8">
        <f t="shared" si="83"/>
        <v>0.96153846153846156</v>
      </c>
      <c r="CJ43" s="8">
        <f t="shared" si="83"/>
        <v>0.78947368421052633</v>
      </c>
      <c r="CK43" s="8">
        <f t="shared" si="83"/>
        <v>0.87804878048780488</v>
      </c>
      <c r="CL43" s="8">
        <f t="shared" si="83"/>
        <v>0.93023255813953487</v>
      </c>
      <c r="CM43" s="8">
        <f t="shared" si="83"/>
        <v>0.86206896551724133</v>
      </c>
      <c r="CN43" s="9">
        <f t="shared" si="83"/>
        <v>0.91666666666666663</v>
      </c>
    </row>
    <row r="44" spans="2:92" x14ac:dyDescent="0.25">
      <c r="B44" s="65"/>
      <c r="C44" s="66">
        <v>1.3359936319542201</v>
      </c>
      <c r="D44" s="66">
        <v>1.3641797053938001</v>
      </c>
      <c r="E44" s="66">
        <v>4.4760456415795504</v>
      </c>
      <c r="F44" s="66">
        <v>3.93570377821628</v>
      </c>
      <c r="G44" s="66">
        <v>5.3212338078285697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>
        <v>7.1496700267993498</v>
      </c>
      <c r="S44" s="66">
        <v>5.1476102659975798</v>
      </c>
      <c r="T44" s="66"/>
      <c r="U44" s="67"/>
      <c r="W44" s="21"/>
      <c r="X44" s="15">
        <f t="shared" si="81"/>
        <v>0.18176784108220684</v>
      </c>
      <c r="Y44" s="15">
        <f t="shared" si="81"/>
        <v>0.1856026810059592</v>
      </c>
      <c r="Z44" s="15">
        <f t="shared" si="81"/>
        <v>0.60898580157544913</v>
      </c>
      <c r="AA44" s="15">
        <f t="shared" si="81"/>
        <v>0.53546990179813336</v>
      </c>
      <c r="AB44" s="15">
        <f t="shared" si="81"/>
        <v>0.72397738882021367</v>
      </c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>
        <f t="shared" si="69"/>
        <v>0.97274422133324501</v>
      </c>
      <c r="AN44" s="15">
        <f t="shared" si="70"/>
        <v>0.70035513823096329</v>
      </c>
      <c r="AO44" s="15"/>
      <c r="AP44" s="20"/>
      <c r="BT44" s="4">
        <v>0.7</v>
      </c>
      <c r="BU44" s="8">
        <f t="shared" ref="BU44:CN44" si="84">BU69/BU$77</f>
        <v>0.89655172413793105</v>
      </c>
      <c r="BV44" s="8">
        <f t="shared" si="84"/>
        <v>0.94444444444444442</v>
      </c>
      <c r="BW44" s="8">
        <f t="shared" si="84"/>
        <v>0.96296296296296291</v>
      </c>
      <c r="BX44" s="8">
        <f t="shared" si="84"/>
        <v>0.93181818181818177</v>
      </c>
      <c r="BY44" s="8">
        <f t="shared" si="84"/>
        <v>0.91666666666666663</v>
      </c>
      <c r="BZ44" s="8">
        <f t="shared" si="84"/>
        <v>0.93023255813953487</v>
      </c>
      <c r="CA44" s="8">
        <f t="shared" si="84"/>
        <v>0.92105263157894735</v>
      </c>
      <c r="CB44" s="8">
        <f t="shared" si="84"/>
        <v>0.8928571428571429</v>
      </c>
      <c r="CC44" s="8">
        <f t="shared" si="84"/>
        <v>0.8571428571428571</v>
      </c>
      <c r="CD44" s="8">
        <f t="shared" si="84"/>
        <v>0.87096774193548387</v>
      </c>
      <c r="CE44" s="8">
        <f t="shared" si="84"/>
        <v>0.93103448275862066</v>
      </c>
      <c r="CF44" s="8">
        <f t="shared" si="84"/>
        <v>0.83333333333333337</v>
      </c>
      <c r="CG44" s="8">
        <f t="shared" si="84"/>
        <v>0.96666666666666667</v>
      </c>
      <c r="CH44" s="8">
        <f t="shared" si="84"/>
        <v>0.85</v>
      </c>
      <c r="CI44" s="8">
        <f t="shared" si="84"/>
        <v>0.96153846153846156</v>
      </c>
      <c r="CJ44" s="8">
        <f t="shared" si="84"/>
        <v>0.78947368421052633</v>
      </c>
      <c r="CK44" s="8">
        <f t="shared" si="84"/>
        <v>0.92682926829268297</v>
      </c>
      <c r="CL44" s="8">
        <f t="shared" si="84"/>
        <v>0.93023255813953487</v>
      </c>
      <c r="CM44" s="8">
        <f t="shared" si="84"/>
        <v>0.86206896551724133</v>
      </c>
      <c r="CN44" s="9">
        <f t="shared" si="84"/>
        <v>0.91666666666666663</v>
      </c>
    </row>
    <row r="45" spans="2:92" x14ac:dyDescent="0.25">
      <c r="B45" s="65"/>
      <c r="C45" s="66">
        <v>1.60696858838862</v>
      </c>
      <c r="D45" s="66">
        <v>1.5035628077097301</v>
      </c>
      <c r="E45" s="66">
        <v>5.3077198632457003</v>
      </c>
      <c r="F45" s="66">
        <v>4.2657906266753898</v>
      </c>
      <c r="G45" s="66">
        <v>6.6901277623950204</v>
      </c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>
        <v>5.3680001956427299</v>
      </c>
      <c r="T45" s="66"/>
      <c r="U45" s="67"/>
      <c r="W45" s="21"/>
      <c r="X45" s="15">
        <f t="shared" si="81"/>
        <v>0.21863518209368982</v>
      </c>
      <c r="Y45" s="15">
        <f t="shared" si="81"/>
        <v>0.20456636839588166</v>
      </c>
      <c r="Z45" s="15">
        <f t="shared" si="81"/>
        <v>0.72213875690417695</v>
      </c>
      <c r="AA45" s="15">
        <f t="shared" si="81"/>
        <v>0.58037967709869254</v>
      </c>
      <c r="AB45" s="15">
        <f t="shared" si="81"/>
        <v>0.91022146427143147</v>
      </c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>
        <f>S45*(1/7.35)</f>
        <v>0.73034016267248036</v>
      </c>
      <c r="AO45" s="15"/>
      <c r="AP45" s="20"/>
      <c r="BT45" s="4">
        <v>0.75</v>
      </c>
      <c r="BU45" s="8">
        <f t="shared" ref="BU45:CN45" si="85">BU70/BU$77</f>
        <v>0.93103448275862066</v>
      </c>
      <c r="BV45" s="8">
        <f t="shared" si="85"/>
        <v>0.96296296296296291</v>
      </c>
      <c r="BW45" s="8">
        <f t="shared" si="85"/>
        <v>0.96296296296296291</v>
      </c>
      <c r="BX45" s="8">
        <f t="shared" si="85"/>
        <v>0.95454545454545459</v>
      </c>
      <c r="BY45" s="8">
        <f t="shared" si="85"/>
        <v>0.9375</v>
      </c>
      <c r="BZ45" s="8">
        <f t="shared" si="85"/>
        <v>0.95348837209302328</v>
      </c>
      <c r="CA45" s="8">
        <f t="shared" si="85"/>
        <v>0.94736842105263153</v>
      </c>
      <c r="CB45" s="8">
        <f t="shared" si="85"/>
        <v>0.9285714285714286</v>
      </c>
      <c r="CC45" s="8">
        <f t="shared" si="85"/>
        <v>0.8928571428571429</v>
      </c>
      <c r="CD45" s="8">
        <f t="shared" si="85"/>
        <v>0.90322580645161288</v>
      </c>
      <c r="CE45" s="8">
        <f t="shared" si="85"/>
        <v>0.96551724137931039</v>
      </c>
      <c r="CF45" s="8">
        <f t="shared" si="85"/>
        <v>0.88888888888888884</v>
      </c>
      <c r="CG45" s="8">
        <f t="shared" si="85"/>
        <v>0.96666666666666667</v>
      </c>
      <c r="CH45" s="8">
        <f t="shared" si="85"/>
        <v>0.85</v>
      </c>
      <c r="CI45" s="8">
        <f t="shared" si="85"/>
        <v>1</v>
      </c>
      <c r="CJ45" s="8">
        <f t="shared" si="85"/>
        <v>0.84210526315789469</v>
      </c>
      <c r="CK45" s="8">
        <f t="shared" si="85"/>
        <v>0.95121951219512191</v>
      </c>
      <c r="CL45" s="8">
        <f t="shared" si="85"/>
        <v>0.97674418604651159</v>
      </c>
      <c r="CM45" s="8">
        <f t="shared" si="85"/>
        <v>0.89655172413793105</v>
      </c>
      <c r="CN45" s="9">
        <f t="shared" si="85"/>
        <v>0.94444444444444442</v>
      </c>
    </row>
    <row r="46" spans="2:92" x14ac:dyDescent="0.25">
      <c r="B46" s="65"/>
      <c r="C46" s="66">
        <v>2.4813559964153602</v>
      </c>
      <c r="D46" s="66">
        <v>1.65244554732875</v>
      </c>
      <c r="E46" s="66">
        <v>6.7137181628017597</v>
      </c>
      <c r="F46" s="66">
        <v>4.42106526623762</v>
      </c>
      <c r="G46" s="66">
        <v>7.20669700926857</v>
      </c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>
        <v>7.0226303046325897</v>
      </c>
      <c r="T46" s="66"/>
      <c r="U46" s="67"/>
      <c r="W46" s="21"/>
      <c r="X46" s="15">
        <f t="shared" si="81"/>
        <v>0.33759945529460689</v>
      </c>
      <c r="Y46" s="15">
        <f t="shared" si="81"/>
        <v>0.22482252344608847</v>
      </c>
      <c r="Z46" s="15">
        <f t="shared" si="81"/>
        <v>0.91343104255806262</v>
      </c>
      <c r="AA46" s="15">
        <f t="shared" si="81"/>
        <v>0.60150547839967627</v>
      </c>
      <c r="AB46" s="15">
        <f t="shared" si="81"/>
        <v>0.98050299445830891</v>
      </c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>
        <f>S46*(1/7.35)</f>
        <v>0.95545990539218917</v>
      </c>
      <c r="AO46" s="15"/>
      <c r="AP46" s="20"/>
      <c r="BT46" s="4">
        <v>0.8</v>
      </c>
      <c r="BU46" s="8">
        <f t="shared" ref="BU46:CN46" si="86">BU71/BU$77</f>
        <v>0.93103448275862066</v>
      </c>
      <c r="BV46" s="8">
        <f t="shared" si="86"/>
        <v>0.96296296296296291</v>
      </c>
      <c r="BW46" s="8">
        <f t="shared" si="86"/>
        <v>0.96296296296296291</v>
      </c>
      <c r="BX46" s="8">
        <f t="shared" si="86"/>
        <v>0.95454545454545459</v>
      </c>
      <c r="BY46" s="8">
        <f t="shared" si="86"/>
        <v>0.9375</v>
      </c>
      <c r="BZ46" s="8">
        <f t="shared" si="86"/>
        <v>0.95348837209302328</v>
      </c>
      <c r="CA46" s="8">
        <f t="shared" si="86"/>
        <v>0.94736842105263153</v>
      </c>
      <c r="CB46" s="8">
        <f t="shared" si="86"/>
        <v>0.9285714285714286</v>
      </c>
      <c r="CC46" s="8">
        <f t="shared" si="86"/>
        <v>0.8928571428571429</v>
      </c>
      <c r="CD46" s="8">
        <f t="shared" si="86"/>
        <v>0.90322580645161288</v>
      </c>
      <c r="CE46" s="8">
        <f t="shared" si="86"/>
        <v>0.96551724137931039</v>
      </c>
      <c r="CF46" s="8">
        <f t="shared" si="86"/>
        <v>0.88888888888888884</v>
      </c>
      <c r="CG46" s="8">
        <f t="shared" si="86"/>
        <v>0.96666666666666667</v>
      </c>
      <c r="CH46" s="8">
        <f t="shared" si="86"/>
        <v>0.85</v>
      </c>
      <c r="CI46" s="8">
        <f t="shared" si="86"/>
        <v>1</v>
      </c>
      <c r="CJ46" s="8">
        <f t="shared" si="86"/>
        <v>0.84210526315789469</v>
      </c>
      <c r="CK46" s="8">
        <f t="shared" si="86"/>
        <v>0.95121951219512191</v>
      </c>
      <c r="CL46" s="8">
        <f t="shared" si="86"/>
        <v>0.97674418604651159</v>
      </c>
      <c r="CM46" s="8">
        <f t="shared" si="86"/>
        <v>0.89655172413793105</v>
      </c>
      <c r="CN46" s="9">
        <f t="shared" si="86"/>
        <v>0.94444444444444442</v>
      </c>
    </row>
    <row r="47" spans="2:92" x14ac:dyDescent="0.25">
      <c r="B47" s="65"/>
      <c r="C47" s="66">
        <v>2.8953408399838199</v>
      </c>
      <c r="D47" s="66">
        <v>2.0843407977177302</v>
      </c>
      <c r="E47" s="66">
        <v>7.1960013805404301</v>
      </c>
      <c r="F47" s="66">
        <v>4.6347846716387098</v>
      </c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7"/>
      <c r="W47" s="21"/>
      <c r="X47" s="15">
        <f>C47*(1/7.35)</f>
        <v>0.39392392380732244</v>
      </c>
      <c r="Y47" s="15">
        <f>D47*(1/7.35)</f>
        <v>0.2835837820024123</v>
      </c>
      <c r="Z47" s="15">
        <f>E47*(1/7.35)</f>
        <v>0.97904780687624904</v>
      </c>
      <c r="AA47" s="15">
        <f>F47*(1/7.35)</f>
        <v>0.63058294852227348</v>
      </c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20"/>
      <c r="BT47" s="4">
        <v>0.85</v>
      </c>
      <c r="BU47" s="8">
        <f t="shared" ref="BU47:CN47" si="87">BU72/BU$77</f>
        <v>0.93103448275862066</v>
      </c>
      <c r="BV47" s="8">
        <f t="shared" si="87"/>
        <v>0.96296296296296291</v>
      </c>
      <c r="BW47" s="8">
        <f t="shared" si="87"/>
        <v>0.98148148148148151</v>
      </c>
      <c r="BX47" s="8">
        <f t="shared" si="87"/>
        <v>0.95454545454545459</v>
      </c>
      <c r="BY47" s="8">
        <f t="shared" si="87"/>
        <v>0.9375</v>
      </c>
      <c r="BZ47" s="8">
        <f t="shared" si="87"/>
        <v>0.95348837209302328</v>
      </c>
      <c r="CA47" s="8">
        <f t="shared" si="87"/>
        <v>0.94736842105263153</v>
      </c>
      <c r="CB47" s="8">
        <f t="shared" si="87"/>
        <v>0.9285714285714286</v>
      </c>
      <c r="CC47" s="8">
        <f t="shared" si="87"/>
        <v>0.8928571428571429</v>
      </c>
      <c r="CD47" s="8">
        <f t="shared" si="87"/>
        <v>0.967741935483871</v>
      </c>
      <c r="CE47" s="8">
        <f t="shared" si="87"/>
        <v>0.96551724137931039</v>
      </c>
      <c r="CF47" s="8">
        <f t="shared" si="87"/>
        <v>0.88888888888888884</v>
      </c>
      <c r="CG47" s="8">
        <f t="shared" si="87"/>
        <v>0.96666666666666667</v>
      </c>
      <c r="CH47" s="8">
        <f t="shared" si="87"/>
        <v>0.85</v>
      </c>
      <c r="CI47" s="8">
        <f t="shared" si="87"/>
        <v>1</v>
      </c>
      <c r="CJ47" s="8">
        <f t="shared" si="87"/>
        <v>0.89473684210526316</v>
      </c>
      <c r="CK47" s="8">
        <f t="shared" si="87"/>
        <v>0.97560975609756095</v>
      </c>
      <c r="CL47" s="8">
        <f t="shared" si="87"/>
        <v>0.97674418604651159</v>
      </c>
      <c r="CM47" s="8">
        <f t="shared" si="87"/>
        <v>0.89655172413793105</v>
      </c>
      <c r="CN47" s="9">
        <f t="shared" si="87"/>
        <v>0.97222222222222221</v>
      </c>
    </row>
    <row r="48" spans="2:92" x14ac:dyDescent="0.25">
      <c r="B48" s="65"/>
      <c r="C48" s="66">
        <v>3.0105238035789399</v>
      </c>
      <c r="D48" s="66">
        <v>2.6968165003506299</v>
      </c>
      <c r="E48" s="66"/>
      <c r="F48" s="66">
        <v>5.2626012992883497</v>
      </c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7"/>
      <c r="W48" s="21"/>
      <c r="X48" s="15">
        <f t="shared" ref="X48:X57" si="88">C48*(1/7.35)</f>
        <v>0.40959507531686262</v>
      </c>
      <c r="Y48" s="15">
        <f t="shared" ref="Y48:Y57" si="89">D48*(1/7.35)</f>
        <v>0.36691380957151432</v>
      </c>
      <c r="Z48" s="15"/>
      <c r="AA48" s="15">
        <f>F48*(1/7.35)</f>
        <v>0.71600017677392525</v>
      </c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20"/>
      <c r="BT48" s="4">
        <v>0.9</v>
      </c>
      <c r="BU48" s="8">
        <f t="shared" ref="BU48:CN48" si="90">BU73/BU$77</f>
        <v>0.96551724137931039</v>
      </c>
      <c r="BV48" s="8">
        <f t="shared" si="90"/>
        <v>0.96296296296296291</v>
      </c>
      <c r="BW48" s="8">
        <f t="shared" si="90"/>
        <v>1</v>
      </c>
      <c r="BX48" s="8">
        <f t="shared" si="90"/>
        <v>0.95454545454545459</v>
      </c>
      <c r="BY48" s="8">
        <f t="shared" si="90"/>
        <v>0.97916666666666663</v>
      </c>
      <c r="BZ48" s="8">
        <f t="shared" si="90"/>
        <v>0.95348837209302328</v>
      </c>
      <c r="CA48" s="8">
        <f t="shared" si="90"/>
        <v>0.94736842105263153</v>
      </c>
      <c r="CB48" s="8">
        <f t="shared" si="90"/>
        <v>0.9285714285714286</v>
      </c>
      <c r="CC48" s="8">
        <f t="shared" si="90"/>
        <v>0.9285714285714286</v>
      </c>
      <c r="CD48" s="8">
        <f t="shared" si="90"/>
        <v>0.967741935483871</v>
      </c>
      <c r="CE48" s="8">
        <f t="shared" si="90"/>
        <v>1</v>
      </c>
      <c r="CF48" s="8">
        <f t="shared" si="90"/>
        <v>0.88888888888888884</v>
      </c>
      <c r="CG48" s="8">
        <f t="shared" si="90"/>
        <v>0.96666666666666667</v>
      </c>
      <c r="CH48" s="8">
        <f t="shared" si="90"/>
        <v>0.9</v>
      </c>
      <c r="CI48" s="8">
        <f t="shared" si="90"/>
        <v>1</v>
      </c>
      <c r="CJ48" s="8">
        <f t="shared" si="90"/>
        <v>0.89473684210526316</v>
      </c>
      <c r="CK48" s="8">
        <f t="shared" si="90"/>
        <v>0.97560975609756095</v>
      </c>
      <c r="CL48" s="8">
        <f t="shared" si="90"/>
        <v>0.97674418604651159</v>
      </c>
      <c r="CM48" s="8">
        <f t="shared" si="90"/>
        <v>0.93103448275862066</v>
      </c>
      <c r="CN48" s="9">
        <f t="shared" si="90"/>
        <v>0.97222222222222221</v>
      </c>
    </row>
    <row r="49" spans="2:92" x14ac:dyDescent="0.25">
      <c r="B49" s="65"/>
      <c r="C49" s="66">
        <v>3.0988936105889602</v>
      </c>
      <c r="D49" s="66">
        <v>2.7261828569526698</v>
      </c>
      <c r="E49" s="66"/>
      <c r="F49" s="66">
        <v>6.2622821113106903</v>
      </c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7"/>
      <c r="W49" s="21"/>
      <c r="X49" s="15">
        <f t="shared" si="88"/>
        <v>0.42161817831142318</v>
      </c>
      <c r="Y49" s="15">
        <f t="shared" si="89"/>
        <v>0.37090923223845851</v>
      </c>
      <c r="Z49" s="15"/>
      <c r="AA49" s="15">
        <f>F49*(1/7.35)</f>
        <v>0.85201117160689677</v>
      </c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20"/>
      <c r="BT49" s="4">
        <v>0.95</v>
      </c>
      <c r="BU49" s="8">
        <f t="shared" ref="BU49:CN49" si="91">BU74/BU$77</f>
        <v>0.96551724137931039</v>
      </c>
      <c r="BV49" s="8">
        <f t="shared" si="91"/>
        <v>0.98148148148148151</v>
      </c>
      <c r="BW49" s="8">
        <f t="shared" si="91"/>
        <v>1</v>
      </c>
      <c r="BX49" s="8">
        <f t="shared" si="91"/>
        <v>0.97727272727272729</v>
      </c>
      <c r="BY49" s="8">
        <f t="shared" si="91"/>
        <v>0.97916666666666663</v>
      </c>
      <c r="BZ49" s="8">
        <f t="shared" si="91"/>
        <v>0.97674418604651159</v>
      </c>
      <c r="CA49" s="8">
        <f t="shared" si="91"/>
        <v>0.97368421052631582</v>
      </c>
      <c r="CB49" s="8">
        <f t="shared" si="91"/>
        <v>0.9642857142857143</v>
      </c>
      <c r="CC49" s="8">
        <f t="shared" si="91"/>
        <v>0.9642857142857143</v>
      </c>
      <c r="CD49" s="8">
        <f t="shared" si="91"/>
        <v>0.967741935483871</v>
      </c>
      <c r="CE49" s="8">
        <f t="shared" si="91"/>
        <v>1</v>
      </c>
      <c r="CF49" s="8">
        <f t="shared" si="91"/>
        <v>0.94444444444444442</v>
      </c>
      <c r="CG49" s="8">
        <f t="shared" si="91"/>
        <v>0.96666666666666667</v>
      </c>
      <c r="CH49" s="8">
        <f t="shared" si="91"/>
        <v>0.95</v>
      </c>
      <c r="CI49" s="8">
        <f t="shared" si="91"/>
        <v>1</v>
      </c>
      <c r="CJ49" s="8">
        <f t="shared" si="91"/>
        <v>0.94736842105263153</v>
      </c>
      <c r="CK49" s="8">
        <f t="shared" si="91"/>
        <v>0.97560975609756095</v>
      </c>
      <c r="CL49" s="8">
        <f t="shared" si="91"/>
        <v>0.97674418604651159</v>
      </c>
      <c r="CM49" s="8">
        <f t="shared" si="91"/>
        <v>0.96551724137931039</v>
      </c>
      <c r="CN49" s="9">
        <f t="shared" si="91"/>
        <v>0.97222222222222221</v>
      </c>
    </row>
    <row r="50" spans="2:92" x14ac:dyDescent="0.25">
      <c r="B50" s="65"/>
      <c r="C50" s="66">
        <v>3.1118997213964099</v>
      </c>
      <c r="D50" s="66">
        <v>2.9640911288838101</v>
      </c>
      <c r="E50" s="66"/>
      <c r="F50" s="66">
        <v>6.5570442481335602</v>
      </c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7"/>
      <c r="W50" s="21"/>
      <c r="X50" s="15">
        <f t="shared" si="88"/>
        <v>0.42338771719679053</v>
      </c>
      <c r="Y50" s="15">
        <f t="shared" si="89"/>
        <v>0.40327770461004225</v>
      </c>
      <c r="Z50" s="15"/>
      <c r="AA50" s="15">
        <f>F50*(1/7.35)</f>
        <v>0.89211486369164095</v>
      </c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20"/>
      <c r="BT50" s="4">
        <v>1</v>
      </c>
      <c r="BU50" s="8">
        <f t="shared" ref="BU50:CN50" si="92">BU75/BU$77</f>
        <v>1</v>
      </c>
      <c r="BV50" s="8">
        <f t="shared" si="92"/>
        <v>1</v>
      </c>
      <c r="BW50" s="8">
        <f t="shared" si="92"/>
        <v>1</v>
      </c>
      <c r="BX50" s="8">
        <f t="shared" si="92"/>
        <v>1</v>
      </c>
      <c r="BY50" s="8">
        <f t="shared" si="92"/>
        <v>1</v>
      </c>
      <c r="BZ50" s="8">
        <f t="shared" si="92"/>
        <v>1</v>
      </c>
      <c r="CA50" s="8">
        <f t="shared" si="92"/>
        <v>1</v>
      </c>
      <c r="CB50" s="8">
        <f t="shared" si="92"/>
        <v>1</v>
      </c>
      <c r="CC50" s="8">
        <f t="shared" si="92"/>
        <v>1</v>
      </c>
      <c r="CD50" s="8">
        <f t="shared" si="92"/>
        <v>1</v>
      </c>
      <c r="CE50" s="8">
        <f t="shared" si="92"/>
        <v>1</v>
      </c>
      <c r="CF50" s="8">
        <f t="shared" si="92"/>
        <v>1</v>
      </c>
      <c r="CG50" s="8">
        <f t="shared" si="92"/>
        <v>1</v>
      </c>
      <c r="CH50" s="8">
        <f t="shared" si="92"/>
        <v>1</v>
      </c>
      <c r="CI50" s="8">
        <f t="shared" si="92"/>
        <v>1</v>
      </c>
      <c r="CJ50" s="8">
        <f t="shared" si="92"/>
        <v>1</v>
      </c>
      <c r="CK50" s="8">
        <f t="shared" si="92"/>
        <v>1</v>
      </c>
      <c r="CL50" s="8">
        <f t="shared" si="92"/>
        <v>1</v>
      </c>
      <c r="CM50" s="8">
        <f t="shared" si="92"/>
        <v>1</v>
      </c>
      <c r="CN50" s="9">
        <f t="shared" si="92"/>
        <v>1</v>
      </c>
    </row>
    <row r="51" spans="2:92" x14ac:dyDescent="0.25">
      <c r="B51" s="65"/>
      <c r="C51" s="66">
        <v>3.8918914322323701</v>
      </c>
      <c r="D51" s="66">
        <v>3.6267305547344102</v>
      </c>
      <c r="E51" s="66"/>
      <c r="F51" s="66">
        <v>7.1859395757365503</v>
      </c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7"/>
      <c r="W51" s="21"/>
      <c r="X51" s="15">
        <f t="shared" si="88"/>
        <v>0.52950903839896202</v>
      </c>
      <c r="Y51" s="15">
        <f t="shared" si="89"/>
        <v>0.49343272853529396</v>
      </c>
      <c r="Z51" s="15"/>
      <c r="AA51" s="15">
        <f>F51*(1/7.35)</f>
        <v>0.97767885384170761</v>
      </c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20"/>
      <c r="BT51" s="4">
        <v>1.05</v>
      </c>
      <c r="BU51" s="8">
        <f t="shared" ref="BU51:CN51" si="93">BU76/BU$77</f>
        <v>1</v>
      </c>
      <c r="BV51" s="8">
        <f t="shared" si="93"/>
        <v>1</v>
      </c>
      <c r="BW51" s="8">
        <f t="shared" si="93"/>
        <v>1</v>
      </c>
      <c r="BX51" s="8">
        <f t="shared" si="93"/>
        <v>1</v>
      </c>
      <c r="BY51" s="8">
        <f t="shared" si="93"/>
        <v>1</v>
      </c>
      <c r="BZ51" s="8">
        <f t="shared" si="93"/>
        <v>1</v>
      </c>
      <c r="CA51" s="8">
        <f t="shared" si="93"/>
        <v>1</v>
      </c>
      <c r="CB51" s="8">
        <f t="shared" si="93"/>
        <v>1</v>
      </c>
      <c r="CC51" s="8">
        <f t="shared" si="93"/>
        <v>1</v>
      </c>
      <c r="CD51" s="8">
        <f t="shared" si="93"/>
        <v>1</v>
      </c>
      <c r="CE51" s="8">
        <f t="shared" si="93"/>
        <v>1</v>
      </c>
      <c r="CF51" s="8">
        <f t="shared" si="93"/>
        <v>1</v>
      </c>
      <c r="CG51" s="8">
        <f t="shared" si="93"/>
        <v>1</v>
      </c>
      <c r="CH51" s="8">
        <f t="shared" si="93"/>
        <v>1</v>
      </c>
      <c r="CI51" s="8">
        <f t="shared" si="93"/>
        <v>1</v>
      </c>
      <c r="CJ51" s="8">
        <f t="shared" si="93"/>
        <v>1</v>
      </c>
      <c r="CK51" s="8">
        <f t="shared" si="93"/>
        <v>1</v>
      </c>
      <c r="CL51" s="8">
        <f t="shared" si="93"/>
        <v>1</v>
      </c>
      <c r="CM51" s="8">
        <f t="shared" si="93"/>
        <v>1</v>
      </c>
      <c r="CN51" s="9">
        <f t="shared" si="93"/>
        <v>1</v>
      </c>
    </row>
    <row r="52" spans="2:92" ht="15.75" thickBot="1" x14ac:dyDescent="0.3">
      <c r="B52" s="65"/>
      <c r="C52" s="66">
        <v>3.8956231548146398</v>
      </c>
      <c r="D52" s="66">
        <v>3.8560707537346999</v>
      </c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7"/>
      <c r="W52" s="21"/>
      <c r="X52" s="15">
        <f t="shared" si="88"/>
        <v>0.53001675575709395</v>
      </c>
      <c r="Y52" s="15">
        <f t="shared" si="89"/>
        <v>0.52463547669859867</v>
      </c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20"/>
      <c r="BT52" s="6">
        <v>1.1000000000000001</v>
      </c>
      <c r="BU52" s="10">
        <f t="shared" ref="BU52:CN52" si="94">BU77/BU$77</f>
        <v>1</v>
      </c>
      <c r="BV52" s="10">
        <f t="shared" si="94"/>
        <v>1</v>
      </c>
      <c r="BW52" s="10">
        <f t="shared" si="94"/>
        <v>1</v>
      </c>
      <c r="BX52" s="10">
        <f t="shared" si="94"/>
        <v>1</v>
      </c>
      <c r="BY52" s="10">
        <f t="shared" si="94"/>
        <v>1</v>
      </c>
      <c r="BZ52" s="10">
        <f t="shared" si="94"/>
        <v>1</v>
      </c>
      <c r="CA52" s="10">
        <f t="shared" si="94"/>
        <v>1</v>
      </c>
      <c r="CB52" s="10">
        <f t="shared" si="94"/>
        <v>1</v>
      </c>
      <c r="CC52" s="10">
        <f t="shared" si="94"/>
        <v>1</v>
      </c>
      <c r="CD52" s="10">
        <f t="shared" si="94"/>
        <v>1</v>
      </c>
      <c r="CE52" s="10">
        <f t="shared" si="94"/>
        <v>1</v>
      </c>
      <c r="CF52" s="10">
        <f t="shared" si="94"/>
        <v>1</v>
      </c>
      <c r="CG52" s="10">
        <f t="shared" si="94"/>
        <v>1</v>
      </c>
      <c r="CH52" s="10">
        <f t="shared" si="94"/>
        <v>1</v>
      </c>
      <c r="CI52" s="10">
        <f t="shared" si="94"/>
        <v>1</v>
      </c>
      <c r="CJ52" s="10">
        <f t="shared" si="94"/>
        <v>1</v>
      </c>
      <c r="CK52" s="10">
        <f t="shared" si="94"/>
        <v>1</v>
      </c>
      <c r="CL52" s="10">
        <f t="shared" si="94"/>
        <v>1</v>
      </c>
      <c r="CM52" s="10">
        <f t="shared" si="94"/>
        <v>1</v>
      </c>
      <c r="CN52" s="11">
        <f t="shared" si="94"/>
        <v>1</v>
      </c>
    </row>
    <row r="53" spans="2:92" ht="15.75" thickBot="1" x14ac:dyDescent="0.3">
      <c r="B53" s="65"/>
      <c r="C53" s="66">
        <v>4.1977092165305603</v>
      </c>
      <c r="D53" s="66">
        <v>3.89946560412807</v>
      </c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7"/>
      <c r="W53" s="21"/>
      <c r="X53" s="15">
        <f t="shared" si="88"/>
        <v>0.57111690020823958</v>
      </c>
      <c r="Y53" s="15">
        <f t="shared" si="89"/>
        <v>0.53053953797660824</v>
      </c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20"/>
      <c r="BT53" s="180" t="s">
        <v>26</v>
      </c>
      <c r="BU53" s="181"/>
      <c r="BV53" s="181"/>
      <c r="BW53" s="181"/>
      <c r="BX53" s="181"/>
      <c r="BY53" s="181"/>
      <c r="BZ53" s="181"/>
      <c r="CA53" s="181"/>
      <c r="CB53" s="181"/>
      <c r="CC53" s="181"/>
      <c r="CD53" s="181"/>
      <c r="CE53" s="181"/>
      <c r="CF53" s="181"/>
      <c r="CG53" s="181"/>
      <c r="CH53" s="181"/>
      <c r="CI53" s="181"/>
      <c r="CJ53" s="181"/>
      <c r="CK53" s="181"/>
      <c r="CL53" s="181"/>
      <c r="CM53" s="181"/>
      <c r="CN53" s="182"/>
    </row>
    <row r="54" spans="2:92" ht="15.75" thickBot="1" x14ac:dyDescent="0.3">
      <c r="B54" s="65"/>
      <c r="C54" s="66">
        <v>4.5102719124255701</v>
      </c>
      <c r="D54" s="66">
        <v>4.2924195477709102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7"/>
      <c r="W54" s="21"/>
      <c r="X54" s="15">
        <f t="shared" si="88"/>
        <v>0.61364243706470345</v>
      </c>
      <c r="Y54" s="15">
        <f t="shared" si="89"/>
        <v>0.5840026595606681</v>
      </c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20"/>
      <c r="BT54" s="26" t="s">
        <v>68</v>
      </c>
      <c r="BU54" s="125" t="s">
        <v>71</v>
      </c>
      <c r="BV54" s="17" t="s">
        <v>0</v>
      </c>
      <c r="BW54" s="17" t="s">
        <v>1</v>
      </c>
      <c r="BX54" s="17" t="s">
        <v>2</v>
      </c>
      <c r="BY54" s="17" t="s">
        <v>3</v>
      </c>
      <c r="BZ54" s="17" t="s">
        <v>4</v>
      </c>
      <c r="CA54" s="17" t="s">
        <v>5</v>
      </c>
      <c r="CB54" s="17" t="s">
        <v>6</v>
      </c>
      <c r="CC54" s="17" t="s">
        <v>7</v>
      </c>
      <c r="CD54" s="17" t="s">
        <v>8</v>
      </c>
      <c r="CE54" s="17" t="s">
        <v>9</v>
      </c>
      <c r="CF54" s="17" t="s">
        <v>10</v>
      </c>
      <c r="CG54" s="17" t="s">
        <v>11</v>
      </c>
      <c r="CH54" s="17" t="s">
        <v>12</v>
      </c>
      <c r="CI54" s="17" t="s">
        <v>13</v>
      </c>
      <c r="CJ54" s="17" t="s">
        <v>14</v>
      </c>
      <c r="CK54" s="17" t="s">
        <v>15</v>
      </c>
      <c r="CL54" s="17" t="s">
        <v>16</v>
      </c>
      <c r="CM54" s="17" t="s">
        <v>17</v>
      </c>
      <c r="CN54" s="18" t="s">
        <v>18</v>
      </c>
    </row>
    <row r="55" spans="2:92" ht="15.75" thickTop="1" x14ac:dyDescent="0.25">
      <c r="B55" s="65"/>
      <c r="C55" s="66">
        <v>5.3392362624330998</v>
      </c>
      <c r="D55" s="66">
        <v>4.4716333654602103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7"/>
      <c r="W55" s="21"/>
      <c r="X55" s="15">
        <f t="shared" si="88"/>
        <v>0.72642670237185036</v>
      </c>
      <c r="Y55" s="15">
        <f t="shared" si="89"/>
        <v>0.60838549189934843</v>
      </c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20"/>
      <c r="BT55" s="4">
        <v>0</v>
      </c>
      <c r="BU55" s="3">
        <f t="shared" ref="BU55:CN55" si="95">BU5</f>
        <v>0</v>
      </c>
      <c r="BV55" s="3">
        <f t="shared" si="95"/>
        <v>0</v>
      </c>
      <c r="BW55" s="3">
        <f t="shared" si="95"/>
        <v>0</v>
      </c>
      <c r="BX55" s="3">
        <f t="shared" si="95"/>
        <v>0</v>
      </c>
      <c r="BY55" s="3">
        <f t="shared" si="95"/>
        <v>0</v>
      </c>
      <c r="BZ55" s="3">
        <f t="shared" si="95"/>
        <v>0</v>
      </c>
      <c r="CA55" s="3">
        <f t="shared" si="95"/>
        <v>0</v>
      </c>
      <c r="CB55" s="3">
        <f t="shared" si="95"/>
        <v>0</v>
      </c>
      <c r="CC55" s="3">
        <f t="shared" si="95"/>
        <v>0</v>
      </c>
      <c r="CD55" s="3">
        <f t="shared" si="95"/>
        <v>0</v>
      </c>
      <c r="CE55" s="3">
        <f t="shared" si="95"/>
        <v>0</v>
      </c>
      <c r="CF55" s="3">
        <f t="shared" si="95"/>
        <v>0</v>
      </c>
      <c r="CG55" s="3">
        <f t="shared" si="95"/>
        <v>0</v>
      </c>
      <c r="CH55" s="3">
        <f t="shared" si="95"/>
        <v>0</v>
      </c>
      <c r="CI55" s="3">
        <f t="shared" si="95"/>
        <v>0</v>
      </c>
      <c r="CJ55" s="3">
        <f t="shared" si="95"/>
        <v>0</v>
      </c>
      <c r="CK55" s="3">
        <f t="shared" si="95"/>
        <v>0</v>
      </c>
      <c r="CL55" s="3">
        <f t="shared" si="95"/>
        <v>0</v>
      </c>
      <c r="CM55" s="3">
        <f t="shared" si="95"/>
        <v>0</v>
      </c>
      <c r="CN55" s="12">
        <f t="shared" si="95"/>
        <v>0</v>
      </c>
    </row>
    <row r="56" spans="2:92" x14ac:dyDescent="0.25">
      <c r="B56" s="65"/>
      <c r="C56" s="66">
        <v>6.7815524649802299</v>
      </c>
      <c r="D56" s="66">
        <v>6.1649871588032701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7"/>
      <c r="W56" s="21"/>
      <c r="X56" s="15">
        <f t="shared" si="88"/>
        <v>0.92266019931703813</v>
      </c>
      <c r="Y56" s="15">
        <f t="shared" si="89"/>
        <v>0.83877376310248575</v>
      </c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20"/>
      <c r="BT56" s="4">
        <v>0.05</v>
      </c>
      <c r="BU56" s="3">
        <f t="shared" ref="BU56:BU77" si="96">BU6+BU55</f>
        <v>3</v>
      </c>
      <c r="BV56" s="3">
        <f t="shared" ref="BV56:BV77" si="97">BV6+BV55</f>
        <v>23</v>
      </c>
      <c r="BW56" s="3">
        <f t="shared" ref="BW56:BW77" si="98">BW6+BW55</f>
        <v>23</v>
      </c>
      <c r="BX56" s="3">
        <f t="shared" ref="BX56:BX77" si="99">BX6+BX55</f>
        <v>14</v>
      </c>
      <c r="BY56" s="3">
        <f t="shared" ref="BY56:BY77" si="100">BY6+BY55</f>
        <v>12</v>
      </c>
      <c r="BZ56" s="3">
        <f t="shared" ref="BZ56:BZ77" si="101">BZ6+BZ55</f>
        <v>12</v>
      </c>
      <c r="CA56" s="3">
        <f t="shared" ref="CA56:CA77" si="102">CA6+CA55</f>
        <v>9</v>
      </c>
      <c r="CB56" s="3">
        <f t="shared" ref="CB56:CB77" si="103">CB6+CB55</f>
        <v>6</v>
      </c>
      <c r="CC56" s="3">
        <f t="shared" ref="CC56:CC77" si="104">CC6+CC55</f>
        <v>6</v>
      </c>
      <c r="CD56" s="3">
        <f t="shared" ref="CD56:CD77" si="105">CD6+CD55</f>
        <v>6</v>
      </c>
      <c r="CE56" s="3">
        <f t="shared" ref="CE56:CE77" si="106">CE6+CE55</f>
        <v>2</v>
      </c>
      <c r="CF56" s="3">
        <f t="shared" ref="CF56:CF77" si="107">CF6+CF55</f>
        <v>1</v>
      </c>
      <c r="CG56" s="3">
        <f t="shared" ref="CG56:CG77" si="108">CG6+CG55</f>
        <v>4</v>
      </c>
      <c r="CH56" s="3">
        <f t="shared" ref="CH56:CH77" si="109">CH6+CH55</f>
        <v>1</v>
      </c>
      <c r="CI56" s="3">
        <f t="shared" ref="CI56:CI77" si="110">CI6+CI55</f>
        <v>3</v>
      </c>
      <c r="CJ56" s="3">
        <f t="shared" ref="CJ56:CJ77" si="111">CJ6+CJ55</f>
        <v>0</v>
      </c>
      <c r="CK56" s="3">
        <f t="shared" ref="CK56:CK77" si="112">CK6+CK55</f>
        <v>7</v>
      </c>
      <c r="CL56" s="3">
        <f t="shared" ref="CL56:CL77" si="113">CL6+CL55</f>
        <v>13</v>
      </c>
      <c r="CM56" s="3">
        <f t="shared" ref="CM56:CM77" si="114">CM6+CM55</f>
        <v>4</v>
      </c>
      <c r="CN56" s="12">
        <f t="shared" ref="CN56:CN77" si="115">CN6+CN55</f>
        <v>5</v>
      </c>
    </row>
    <row r="57" spans="2:92" ht="15.75" thickBot="1" x14ac:dyDescent="0.3">
      <c r="B57" s="68"/>
      <c r="C57" s="69">
        <v>7.1490150304319302</v>
      </c>
      <c r="D57" s="69">
        <v>6.2837972295409497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70"/>
      <c r="W57" s="24"/>
      <c r="X57" s="22">
        <f t="shared" si="88"/>
        <v>0.97265510618121509</v>
      </c>
      <c r="Y57" s="22">
        <f t="shared" si="89"/>
        <v>0.85493839857700005</v>
      </c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3"/>
      <c r="BT57" s="4">
        <v>0.1</v>
      </c>
      <c r="BU57" s="3">
        <f t="shared" si="96"/>
        <v>9</v>
      </c>
      <c r="BV57" s="3">
        <f t="shared" si="97"/>
        <v>30</v>
      </c>
      <c r="BW57" s="3">
        <f t="shared" si="98"/>
        <v>32</v>
      </c>
      <c r="BX57" s="3">
        <f t="shared" si="99"/>
        <v>24</v>
      </c>
      <c r="BY57" s="3">
        <f t="shared" si="100"/>
        <v>24</v>
      </c>
      <c r="BZ57" s="3">
        <f t="shared" si="101"/>
        <v>22</v>
      </c>
      <c r="CA57" s="3">
        <f t="shared" si="102"/>
        <v>13</v>
      </c>
      <c r="CB57" s="3">
        <f t="shared" si="103"/>
        <v>9</v>
      </c>
      <c r="CC57" s="3">
        <f t="shared" si="104"/>
        <v>12</v>
      </c>
      <c r="CD57" s="3">
        <f t="shared" si="105"/>
        <v>13</v>
      </c>
      <c r="CE57" s="3">
        <f t="shared" si="106"/>
        <v>9</v>
      </c>
      <c r="CF57" s="3">
        <f t="shared" si="107"/>
        <v>4</v>
      </c>
      <c r="CG57" s="3">
        <f t="shared" si="108"/>
        <v>11</v>
      </c>
      <c r="CH57" s="3">
        <f t="shared" si="109"/>
        <v>6</v>
      </c>
      <c r="CI57" s="3">
        <f t="shared" si="110"/>
        <v>8</v>
      </c>
      <c r="CJ57" s="3">
        <f t="shared" si="111"/>
        <v>0</v>
      </c>
      <c r="CK57" s="3">
        <f t="shared" si="112"/>
        <v>16</v>
      </c>
      <c r="CL57" s="3">
        <f t="shared" si="113"/>
        <v>18</v>
      </c>
      <c r="CM57" s="3">
        <f t="shared" si="114"/>
        <v>12</v>
      </c>
      <c r="CN57" s="12">
        <f t="shared" si="115"/>
        <v>10</v>
      </c>
    </row>
    <row r="58" spans="2:92" x14ac:dyDescent="0.25">
      <c r="BT58" s="4">
        <v>0.15</v>
      </c>
      <c r="BU58" s="3">
        <f t="shared" si="96"/>
        <v>11</v>
      </c>
      <c r="BV58" s="3">
        <f t="shared" si="97"/>
        <v>36</v>
      </c>
      <c r="BW58" s="3">
        <f t="shared" si="98"/>
        <v>35</v>
      </c>
      <c r="BX58" s="3">
        <f t="shared" si="99"/>
        <v>29</v>
      </c>
      <c r="BY58" s="3">
        <f t="shared" si="100"/>
        <v>30</v>
      </c>
      <c r="BZ58" s="3">
        <f t="shared" si="101"/>
        <v>28</v>
      </c>
      <c r="CA58" s="3">
        <f t="shared" si="102"/>
        <v>20</v>
      </c>
      <c r="CB58" s="3">
        <f t="shared" si="103"/>
        <v>13</v>
      </c>
      <c r="CC58" s="3">
        <f t="shared" si="104"/>
        <v>15</v>
      </c>
      <c r="CD58" s="3">
        <f t="shared" si="105"/>
        <v>17</v>
      </c>
      <c r="CE58" s="3">
        <f t="shared" si="106"/>
        <v>14</v>
      </c>
      <c r="CF58" s="3">
        <f t="shared" si="107"/>
        <v>6</v>
      </c>
      <c r="CG58" s="3">
        <f t="shared" si="108"/>
        <v>15</v>
      </c>
      <c r="CH58" s="3">
        <f t="shared" si="109"/>
        <v>9</v>
      </c>
      <c r="CI58" s="3">
        <f t="shared" si="110"/>
        <v>13</v>
      </c>
      <c r="CJ58" s="3">
        <f t="shared" si="111"/>
        <v>5</v>
      </c>
      <c r="CK58" s="3">
        <f t="shared" si="112"/>
        <v>24</v>
      </c>
      <c r="CL58" s="3">
        <f t="shared" si="113"/>
        <v>26</v>
      </c>
      <c r="CM58" s="3">
        <f t="shared" si="114"/>
        <v>16</v>
      </c>
      <c r="CN58" s="12">
        <f t="shared" si="115"/>
        <v>14</v>
      </c>
    </row>
    <row r="59" spans="2:92" x14ac:dyDescent="0.25">
      <c r="BT59" s="4">
        <v>0.2</v>
      </c>
      <c r="BU59" s="3">
        <f t="shared" si="96"/>
        <v>13</v>
      </c>
      <c r="BV59" s="3">
        <f t="shared" si="97"/>
        <v>41</v>
      </c>
      <c r="BW59" s="3">
        <f t="shared" si="98"/>
        <v>41</v>
      </c>
      <c r="BX59" s="3">
        <f t="shared" si="99"/>
        <v>31</v>
      </c>
      <c r="BY59" s="3">
        <f t="shared" si="100"/>
        <v>35</v>
      </c>
      <c r="BZ59" s="3">
        <f t="shared" si="101"/>
        <v>31</v>
      </c>
      <c r="CA59" s="3">
        <f t="shared" si="102"/>
        <v>21</v>
      </c>
      <c r="CB59" s="3">
        <f t="shared" si="103"/>
        <v>15</v>
      </c>
      <c r="CC59" s="3">
        <f t="shared" si="104"/>
        <v>15</v>
      </c>
      <c r="CD59" s="3">
        <f t="shared" si="105"/>
        <v>18</v>
      </c>
      <c r="CE59" s="3">
        <f t="shared" si="106"/>
        <v>15</v>
      </c>
      <c r="CF59" s="3">
        <f t="shared" si="107"/>
        <v>8</v>
      </c>
      <c r="CG59" s="3">
        <f t="shared" si="108"/>
        <v>18</v>
      </c>
      <c r="CH59" s="3">
        <f t="shared" si="109"/>
        <v>9</v>
      </c>
      <c r="CI59" s="3">
        <f t="shared" si="110"/>
        <v>15</v>
      </c>
      <c r="CJ59" s="3">
        <f t="shared" si="111"/>
        <v>7</v>
      </c>
      <c r="CK59" s="3">
        <f t="shared" si="112"/>
        <v>28</v>
      </c>
      <c r="CL59" s="3">
        <f t="shared" si="113"/>
        <v>30</v>
      </c>
      <c r="CM59" s="3">
        <f t="shared" si="114"/>
        <v>16</v>
      </c>
      <c r="CN59" s="12">
        <f t="shared" si="115"/>
        <v>18</v>
      </c>
    </row>
    <row r="60" spans="2:92" x14ac:dyDescent="0.25">
      <c r="BT60" s="4">
        <v>0.25</v>
      </c>
      <c r="BU60" s="3">
        <f t="shared" si="96"/>
        <v>16</v>
      </c>
      <c r="BV60" s="3">
        <f t="shared" si="97"/>
        <v>42</v>
      </c>
      <c r="BW60" s="3">
        <f t="shared" si="98"/>
        <v>43</v>
      </c>
      <c r="BX60" s="3">
        <f t="shared" si="99"/>
        <v>33</v>
      </c>
      <c r="BY60" s="3">
        <f t="shared" si="100"/>
        <v>37</v>
      </c>
      <c r="BZ60" s="3">
        <f t="shared" si="101"/>
        <v>32</v>
      </c>
      <c r="CA60" s="3">
        <f t="shared" si="102"/>
        <v>25</v>
      </c>
      <c r="CB60" s="3">
        <f t="shared" si="103"/>
        <v>17</v>
      </c>
      <c r="CC60" s="3">
        <f t="shared" si="104"/>
        <v>17</v>
      </c>
      <c r="CD60" s="3">
        <f t="shared" si="105"/>
        <v>19</v>
      </c>
      <c r="CE60" s="3">
        <f t="shared" si="106"/>
        <v>17</v>
      </c>
      <c r="CF60" s="3">
        <f t="shared" si="107"/>
        <v>9</v>
      </c>
      <c r="CG60" s="3">
        <f t="shared" si="108"/>
        <v>20</v>
      </c>
      <c r="CH60" s="3">
        <f t="shared" si="109"/>
        <v>10</v>
      </c>
      <c r="CI60" s="3">
        <f t="shared" si="110"/>
        <v>19</v>
      </c>
      <c r="CJ60" s="3">
        <f t="shared" si="111"/>
        <v>8</v>
      </c>
      <c r="CK60" s="3">
        <f t="shared" si="112"/>
        <v>30</v>
      </c>
      <c r="CL60" s="3">
        <f t="shared" si="113"/>
        <v>31</v>
      </c>
      <c r="CM60" s="3">
        <f t="shared" si="114"/>
        <v>17</v>
      </c>
      <c r="CN60" s="12">
        <f t="shared" si="115"/>
        <v>21</v>
      </c>
    </row>
    <row r="61" spans="2:92" x14ac:dyDescent="0.25">
      <c r="BT61" s="4">
        <v>0.3</v>
      </c>
      <c r="BU61" s="3">
        <f t="shared" si="96"/>
        <v>17</v>
      </c>
      <c r="BV61" s="3">
        <f t="shared" si="97"/>
        <v>42</v>
      </c>
      <c r="BW61" s="3">
        <f t="shared" si="98"/>
        <v>44</v>
      </c>
      <c r="BX61" s="3">
        <f t="shared" si="99"/>
        <v>33</v>
      </c>
      <c r="BY61" s="3">
        <f t="shared" si="100"/>
        <v>37</v>
      </c>
      <c r="BZ61" s="3">
        <f t="shared" si="101"/>
        <v>32</v>
      </c>
      <c r="CA61" s="3">
        <f t="shared" si="102"/>
        <v>26</v>
      </c>
      <c r="CB61" s="3">
        <f t="shared" si="103"/>
        <v>17</v>
      </c>
      <c r="CC61" s="3">
        <f t="shared" si="104"/>
        <v>17</v>
      </c>
      <c r="CD61" s="3">
        <f t="shared" si="105"/>
        <v>20</v>
      </c>
      <c r="CE61" s="3">
        <f t="shared" si="106"/>
        <v>18</v>
      </c>
      <c r="CF61" s="3">
        <f t="shared" si="107"/>
        <v>9</v>
      </c>
      <c r="CG61" s="3">
        <f t="shared" si="108"/>
        <v>20</v>
      </c>
      <c r="CH61" s="3">
        <f t="shared" si="109"/>
        <v>10</v>
      </c>
      <c r="CI61" s="3">
        <f t="shared" si="110"/>
        <v>19</v>
      </c>
      <c r="CJ61" s="3">
        <f t="shared" si="111"/>
        <v>8</v>
      </c>
      <c r="CK61" s="3">
        <f t="shared" si="112"/>
        <v>30</v>
      </c>
      <c r="CL61" s="3">
        <f t="shared" si="113"/>
        <v>32</v>
      </c>
      <c r="CM61" s="3">
        <f t="shared" si="114"/>
        <v>17</v>
      </c>
      <c r="CN61" s="12">
        <f t="shared" si="115"/>
        <v>22</v>
      </c>
    </row>
    <row r="62" spans="2:92" x14ac:dyDescent="0.25">
      <c r="BT62" s="4">
        <v>0.35</v>
      </c>
      <c r="BU62" s="3">
        <f t="shared" si="96"/>
        <v>17</v>
      </c>
      <c r="BV62" s="3">
        <f t="shared" si="97"/>
        <v>43</v>
      </c>
      <c r="BW62" s="3">
        <f t="shared" si="98"/>
        <v>44</v>
      </c>
      <c r="BX62" s="3">
        <f t="shared" si="99"/>
        <v>33</v>
      </c>
      <c r="BY62" s="3">
        <f t="shared" si="100"/>
        <v>38</v>
      </c>
      <c r="BZ62" s="3">
        <f t="shared" si="101"/>
        <v>32</v>
      </c>
      <c r="CA62" s="3">
        <f t="shared" si="102"/>
        <v>26</v>
      </c>
      <c r="CB62" s="3">
        <f t="shared" si="103"/>
        <v>17</v>
      </c>
      <c r="CC62" s="3">
        <f t="shared" si="104"/>
        <v>18</v>
      </c>
      <c r="CD62" s="3">
        <f t="shared" si="105"/>
        <v>20</v>
      </c>
      <c r="CE62" s="3">
        <f t="shared" si="106"/>
        <v>18</v>
      </c>
      <c r="CF62" s="3">
        <f t="shared" si="107"/>
        <v>10</v>
      </c>
      <c r="CG62" s="3">
        <f t="shared" si="108"/>
        <v>21</v>
      </c>
      <c r="CH62" s="3">
        <f t="shared" si="109"/>
        <v>10</v>
      </c>
      <c r="CI62" s="3">
        <f t="shared" si="110"/>
        <v>19</v>
      </c>
      <c r="CJ62" s="3">
        <f t="shared" si="111"/>
        <v>9</v>
      </c>
      <c r="CK62" s="3">
        <f t="shared" si="112"/>
        <v>30</v>
      </c>
      <c r="CL62" s="3">
        <f t="shared" si="113"/>
        <v>33</v>
      </c>
      <c r="CM62" s="3">
        <f t="shared" si="114"/>
        <v>17</v>
      </c>
      <c r="CN62" s="12">
        <f t="shared" si="115"/>
        <v>23</v>
      </c>
    </row>
    <row r="63" spans="2:92" x14ac:dyDescent="0.25">
      <c r="BT63" s="4">
        <v>0.4</v>
      </c>
      <c r="BU63" s="3">
        <f t="shared" si="96"/>
        <v>18</v>
      </c>
      <c r="BV63" s="3">
        <f t="shared" si="97"/>
        <v>44</v>
      </c>
      <c r="BW63" s="3">
        <f t="shared" si="98"/>
        <v>46</v>
      </c>
      <c r="BX63" s="3">
        <f t="shared" si="99"/>
        <v>35</v>
      </c>
      <c r="BY63" s="3">
        <f t="shared" si="100"/>
        <v>38</v>
      </c>
      <c r="BZ63" s="3">
        <f t="shared" si="101"/>
        <v>33</v>
      </c>
      <c r="CA63" s="3">
        <f t="shared" si="102"/>
        <v>27</v>
      </c>
      <c r="CB63" s="3">
        <f t="shared" si="103"/>
        <v>17</v>
      </c>
      <c r="CC63" s="3">
        <f t="shared" si="104"/>
        <v>18</v>
      </c>
      <c r="CD63" s="3">
        <f t="shared" si="105"/>
        <v>20</v>
      </c>
      <c r="CE63" s="3">
        <f t="shared" si="106"/>
        <v>18</v>
      </c>
      <c r="CF63" s="3">
        <f t="shared" si="107"/>
        <v>11</v>
      </c>
      <c r="CG63" s="3">
        <f t="shared" si="108"/>
        <v>22</v>
      </c>
      <c r="CH63" s="3">
        <f t="shared" si="109"/>
        <v>10</v>
      </c>
      <c r="CI63" s="3">
        <f t="shared" si="110"/>
        <v>20</v>
      </c>
      <c r="CJ63" s="3">
        <f t="shared" si="111"/>
        <v>9</v>
      </c>
      <c r="CK63" s="3">
        <f t="shared" si="112"/>
        <v>30</v>
      </c>
      <c r="CL63" s="3">
        <f t="shared" si="113"/>
        <v>33</v>
      </c>
      <c r="CM63" s="3">
        <f t="shared" si="114"/>
        <v>18</v>
      </c>
      <c r="CN63" s="12">
        <f t="shared" si="115"/>
        <v>26</v>
      </c>
    </row>
    <row r="64" spans="2:92" x14ac:dyDescent="0.25">
      <c r="BT64" s="4">
        <v>0.45</v>
      </c>
      <c r="BU64" s="3">
        <f t="shared" si="96"/>
        <v>20</v>
      </c>
      <c r="BV64" s="3">
        <f t="shared" si="97"/>
        <v>47</v>
      </c>
      <c r="BW64" s="3">
        <f t="shared" si="98"/>
        <v>47</v>
      </c>
      <c r="BX64" s="3">
        <f t="shared" si="99"/>
        <v>36</v>
      </c>
      <c r="BY64" s="3">
        <f t="shared" si="100"/>
        <v>39</v>
      </c>
      <c r="BZ64" s="3">
        <f t="shared" si="101"/>
        <v>35</v>
      </c>
      <c r="CA64" s="3">
        <f t="shared" si="102"/>
        <v>28</v>
      </c>
      <c r="CB64" s="3">
        <f t="shared" si="103"/>
        <v>19</v>
      </c>
      <c r="CC64" s="3">
        <f t="shared" si="104"/>
        <v>19</v>
      </c>
      <c r="CD64" s="3">
        <f t="shared" si="105"/>
        <v>22</v>
      </c>
      <c r="CE64" s="3">
        <f t="shared" si="106"/>
        <v>21</v>
      </c>
      <c r="CF64" s="3">
        <f t="shared" si="107"/>
        <v>12</v>
      </c>
      <c r="CG64" s="3">
        <f t="shared" si="108"/>
        <v>22</v>
      </c>
      <c r="CH64" s="3">
        <f t="shared" si="109"/>
        <v>11</v>
      </c>
      <c r="CI64" s="3">
        <f t="shared" si="110"/>
        <v>21</v>
      </c>
      <c r="CJ64" s="3">
        <f t="shared" si="111"/>
        <v>10</v>
      </c>
      <c r="CK64" s="3">
        <f t="shared" si="112"/>
        <v>32</v>
      </c>
      <c r="CL64" s="3">
        <f t="shared" si="113"/>
        <v>34</v>
      </c>
      <c r="CM64" s="3">
        <f t="shared" si="114"/>
        <v>20</v>
      </c>
      <c r="CN64" s="12">
        <f t="shared" si="115"/>
        <v>29</v>
      </c>
    </row>
    <row r="65" spans="72:92" x14ac:dyDescent="0.25">
      <c r="BT65" s="4">
        <v>0.5</v>
      </c>
      <c r="BU65" s="3">
        <f t="shared" si="96"/>
        <v>20</v>
      </c>
      <c r="BV65" s="3">
        <f t="shared" si="97"/>
        <v>47</v>
      </c>
      <c r="BW65" s="3">
        <f t="shared" si="98"/>
        <v>48</v>
      </c>
      <c r="BX65" s="3">
        <f t="shared" si="99"/>
        <v>37</v>
      </c>
      <c r="BY65" s="3">
        <f t="shared" si="100"/>
        <v>39</v>
      </c>
      <c r="BZ65" s="3">
        <f t="shared" si="101"/>
        <v>36</v>
      </c>
      <c r="CA65" s="3">
        <f t="shared" si="102"/>
        <v>30</v>
      </c>
      <c r="CB65" s="3">
        <f t="shared" si="103"/>
        <v>20</v>
      </c>
      <c r="CC65" s="3">
        <f t="shared" si="104"/>
        <v>20</v>
      </c>
      <c r="CD65" s="3">
        <f t="shared" si="105"/>
        <v>22</v>
      </c>
      <c r="CE65" s="3">
        <f t="shared" si="106"/>
        <v>21</v>
      </c>
      <c r="CF65" s="3">
        <f t="shared" si="107"/>
        <v>13</v>
      </c>
      <c r="CG65" s="3">
        <f t="shared" si="108"/>
        <v>24</v>
      </c>
      <c r="CH65" s="3">
        <f t="shared" si="109"/>
        <v>11</v>
      </c>
      <c r="CI65" s="3">
        <f t="shared" si="110"/>
        <v>21</v>
      </c>
      <c r="CJ65" s="3">
        <f t="shared" si="111"/>
        <v>11</v>
      </c>
      <c r="CK65" s="3">
        <f t="shared" si="112"/>
        <v>32</v>
      </c>
      <c r="CL65" s="3">
        <f t="shared" si="113"/>
        <v>35</v>
      </c>
      <c r="CM65" s="3">
        <f t="shared" si="114"/>
        <v>21</v>
      </c>
      <c r="CN65" s="12">
        <f t="shared" si="115"/>
        <v>29</v>
      </c>
    </row>
    <row r="66" spans="72:92" x14ac:dyDescent="0.25">
      <c r="BT66" s="4">
        <v>0.55000000000000004</v>
      </c>
      <c r="BU66" s="3">
        <f t="shared" si="96"/>
        <v>22</v>
      </c>
      <c r="BV66" s="3">
        <f t="shared" si="97"/>
        <v>49</v>
      </c>
      <c r="BW66" s="3">
        <f t="shared" si="98"/>
        <v>50</v>
      </c>
      <c r="BX66" s="3">
        <f t="shared" si="99"/>
        <v>39</v>
      </c>
      <c r="BY66" s="3">
        <f t="shared" si="100"/>
        <v>41</v>
      </c>
      <c r="BZ66" s="3">
        <f t="shared" si="101"/>
        <v>38</v>
      </c>
      <c r="CA66" s="3">
        <f t="shared" si="102"/>
        <v>32</v>
      </c>
      <c r="CB66" s="3">
        <f t="shared" si="103"/>
        <v>22</v>
      </c>
      <c r="CC66" s="3">
        <f t="shared" si="104"/>
        <v>21</v>
      </c>
      <c r="CD66" s="3">
        <f t="shared" si="105"/>
        <v>23</v>
      </c>
      <c r="CE66" s="3">
        <f t="shared" si="106"/>
        <v>23</v>
      </c>
      <c r="CF66" s="3">
        <f t="shared" si="107"/>
        <v>14</v>
      </c>
      <c r="CG66" s="3">
        <f t="shared" si="108"/>
        <v>26</v>
      </c>
      <c r="CH66" s="3">
        <f t="shared" si="109"/>
        <v>13</v>
      </c>
      <c r="CI66" s="3">
        <f t="shared" si="110"/>
        <v>23</v>
      </c>
      <c r="CJ66" s="3">
        <f t="shared" si="111"/>
        <v>13</v>
      </c>
      <c r="CK66" s="3">
        <f t="shared" si="112"/>
        <v>35</v>
      </c>
      <c r="CL66" s="3">
        <f t="shared" si="113"/>
        <v>37</v>
      </c>
      <c r="CM66" s="3">
        <f t="shared" si="114"/>
        <v>22</v>
      </c>
      <c r="CN66" s="12">
        <f t="shared" si="115"/>
        <v>31</v>
      </c>
    </row>
    <row r="67" spans="72:92" x14ac:dyDescent="0.25">
      <c r="BT67" s="4">
        <v>0.6</v>
      </c>
      <c r="BU67" s="3">
        <f t="shared" si="96"/>
        <v>24</v>
      </c>
      <c r="BV67" s="3">
        <f t="shared" si="97"/>
        <v>50</v>
      </c>
      <c r="BW67" s="3">
        <f t="shared" si="98"/>
        <v>51</v>
      </c>
      <c r="BX67" s="3">
        <f t="shared" si="99"/>
        <v>40</v>
      </c>
      <c r="BY67" s="3">
        <f t="shared" si="100"/>
        <v>42</v>
      </c>
      <c r="BZ67" s="3">
        <f t="shared" si="101"/>
        <v>39</v>
      </c>
      <c r="CA67" s="3">
        <f t="shared" si="102"/>
        <v>33</v>
      </c>
      <c r="CB67" s="3">
        <f t="shared" si="103"/>
        <v>23</v>
      </c>
      <c r="CC67" s="3">
        <f t="shared" si="104"/>
        <v>22</v>
      </c>
      <c r="CD67" s="3">
        <f t="shared" si="105"/>
        <v>24</v>
      </c>
      <c r="CE67" s="3">
        <f t="shared" si="106"/>
        <v>24</v>
      </c>
      <c r="CF67" s="3">
        <f t="shared" si="107"/>
        <v>14</v>
      </c>
      <c r="CG67" s="3">
        <f t="shared" si="108"/>
        <v>27</v>
      </c>
      <c r="CH67" s="3">
        <f t="shared" si="109"/>
        <v>15</v>
      </c>
      <c r="CI67" s="3">
        <f t="shared" si="110"/>
        <v>24</v>
      </c>
      <c r="CJ67" s="3">
        <f t="shared" si="111"/>
        <v>14</v>
      </c>
      <c r="CK67" s="3">
        <f t="shared" si="112"/>
        <v>35</v>
      </c>
      <c r="CL67" s="3">
        <f t="shared" si="113"/>
        <v>37</v>
      </c>
      <c r="CM67" s="3">
        <f t="shared" si="114"/>
        <v>23</v>
      </c>
      <c r="CN67" s="12">
        <f t="shared" si="115"/>
        <v>32</v>
      </c>
    </row>
    <row r="68" spans="72:92" x14ac:dyDescent="0.25">
      <c r="BT68" s="4">
        <v>0.65</v>
      </c>
      <c r="BU68" s="3">
        <f t="shared" si="96"/>
        <v>26</v>
      </c>
      <c r="BV68" s="3">
        <f t="shared" si="97"/>
        <v>51</v>
      </c>
      <c r="BW68" s="3">
        <f t="shared" si="98"/>
        <v>52</v>
      </c>
      <c r="BX68" s="3">
        <f t="shared" si="99"/>
        <v>41</v>
      </c>
      <c r="BY68" s="3">
        <f t="shared" si="100"/>
        <v>44</v>
      </c>
      <c r="BZ68" s="3">
        <f t="shared" si="101"/>
        <v>40</v>
      </c>
      <c r="CA68" s="3">
        <f t="shared" si="102"/>
        <v>35</v>
      </c>
      <c r="CB68" s="3">
        <f t="shared" si="103"/>
        <v>25</v>
      </c>
      <c r="CC68" s="3">
        <f t="shared" si="104"/>
        <v>24</v>
      </c>
      <c r="CD68" s="3">
        <f t="shared" si="105"/>
        <v>26</v>
      </c>
      <c r="CE68" s="3">
        <f t="shared" si="106"/>
        <v>26</v>
      </c>
      <c r="CF68" s="3">
        <f t="shared" si="107"/>
        <v>15</v>
      </c>
      <c r="CG68" s="3">
        <f t="shared" si="108"/>
        <v>29</v>
      </c>
      <c r="CH68" s="3">
        <f t="shared" si="109"/>
        <v>17</v>
      </c>
      <c r="CI68" s="3">
        <f t="shared" si="110"/>
        <v>25</v>
      </c>
      <c r="CJ68" s="3">
        <f t="shared" si="111"/>
        <v>15</v>
      </c>
      <c r="CK68" s="3">
        <f t="shared" si="112"/>
        <v>36</v>
      </c>
      <c r="CL68" s="3">
        <f t="shared" si="113"/>
        <v>40</v>
      </c>
      <c r="CM68" s="3">
        <f t="shared" si="114"/>
        <v>25</v>
      </c>
      <c r="CN68" s="12">
        <f t="shared" si="115"/>
        <v>33</v>
      </c>
    </row>
    <row r="69" spans="72:92" x14ac:dyDescent="0.25">
      <c r="BT69" s="4">
        <v>0.7</v>
      </c>
      <c r="BU69" s="3">
        <f t="shared" si="96"/>
        <v>26</v>
      </c>
      <c r="BV69" s="3">
        <f t="shared" si="97"/>
        <v>51</v>
      </c>
      <c r="BW69" s="3">
        <f t="shared" si="98"/>
        <v>52</v>
      </c>
      <c r="BX69" s="3">
        <f t="shared" si="99"/>
        <v>41</v>
      </c>
      <c r="BY69" s="3">
        <f t="shared" si="100"/>
        <v>44</v>
      </c>
      <c r="BZ69" s="3">
        <f t="shared" si="101"/>
        <v>40</v>
      </c>
      <c r="CA69" s="3">
        <f t="shared" si="102"/>
        <v>35</v>
      </c>
      <c r="CB69" s="3">
        <f t="shared" si="103"/>
        <v>25</v>
      </c>
      <c r="CC69" s="3">
        <f t="shared" si="104"/>
        <v>24</v>
      </c>
      <c r="CD69" s="3">
        <f t="shared" si="105"/>
        <v>27</v>
      </c>
      <c r="CE69" s="3">
        <f t="shared" si="106"/>
        <v>27</v>
      </c>
      <c r="CF69" s="3">
        <f t="shared" si="107"/>
        <v>15</v>
      </c>
      <c r="CG69" s="3">
        <f t="shared" si="108"/>
        <v>29</v>
      </c>
      <c r="CH69" s="3">
        <f t="shared" si="109"/>
        <v>17</v>
      </c>
      <c r="CI69" s="3">
        <f t="shared" si="110"/>
        <v>25</v>
      </c>
      <c r="CJ69" s="3">
        <f t="shared" si="111"/>
        <v>15</v>
      </c>
      <c r="CK69" s="3">
        <f t="shared" si="112"/>
        <v>38</v>
      </c>
      <c r="CL69" s="3">
        <f t="shared" si="113"/>
        <v>40</v>
      </c>
      <c r="CM69" s="3">
        <f t="shared" si="114"/>
        <v>25</v>
      </c>
      <c r="CN69" s="12">
        <f t="shared" si="115"/>
        <v>33</v>
      </c>
    </row>
    <row r="70" spans="72:92" x14ac:dyDescent="0.25">
      <c r="BT70" s="4">
        <v>0.75</v>
      </c>
      <c r="BU70" s="3">
        <f t="shared" si="96"/>
        <v>27</v>
      </c>
      <c r="BV70" s="3">
        <f t="shared" si="97"/>
        <v>52</v>
      </c>
      <c r="BW70" s="3">
        <f t="shared" si="98"/>
        <v>52</v>
      </c>
      <c r="BX70" s="3">
        <f t="shared" si="99"/>
        <v>42</v>
      </c>
      <c r="BY70" s="3">
        <f t="shared" si="100"/>
        <v>45</v>
      </c>
      <c r="BZ70" s="3">
        <f t="shared" si="101"/>
        <v>41</v>
      </c>
      <c r="CA70" s="3">
        <f t="shared" si="102"/>
        <v>36</v>
      </c>
      <c r="CB70" s="3">
        <f t="shared" si="103"/>
        <v>26</v>
      </c>
      <c r="CC70" s="3">
        <f t="shared" si="104"/>
        <v>25</v>
      </c>
      <c r="CD70" s="3">
        <f t="shared" si="105"/>
        <v>28</v>
      </c>
      <c r="CE70" s="3">
        <f t="shared" si="106"/>
        <v>28</v>
      </c>
      <c r="CF70" s="3">
        <f t="shared" si="107"/>
        <v>16</v>
      </c>
      <c r="CG70" s="3">
        <f t="shared" si="108"/>
        <v>29</v>
      </c>
      <c r="CH70" s="3">
        <f t="shared" si="109"/>
        <v>17</v>
      </c>
      <c r="CI70" s="3">
        <f t="shared" si="110"/>
        <v>26</v>
      </c>
      <c r="CJ70" s="3">
        <f t="shared" si="111"/>
        <v>16</v>
      </c>
      <c r="CK70" s="3">
        <f t="shared" si="112"/>
        <v>39</v>
      </c>
      <c r="CL70" s="3">
        <f t="shared" si="113"/>
        <v>42</v>
      </c>
      <c r="CM70" s="3">
        <f t="shared" si="114"/>
        <v>26</v>
      </c>
      <c r="CN70" s="12">
        <f t="shared" si="115"/>
        <v>34</v>
      </c>
    </row>
    <row r="71" spans="72:92" x14ac:dyDescent="0.25">
      <c r="BT71" s="4">
        <v>0.8</v>
      </c>
      <c r="BU71" s="3">
        <f t="shared" si="96"/>
        <v>27</v>
      </c>
      <c r="BV71" s="3">
        <f t="shared" si="97"/>
        <v>52</v>
      </c>
      <c r="BW71" s="3">
        <f t="shared" si="98"/>
        <v>52</v>
      </c>
      <c r="BX71" s="3">
        <f t="shared" si="99"/>
        <v>42</v>
      </c>
      <c r="BY71" s="3">
        <f t="shared" si="100"/>
        <v>45</v>
      </c>
      <c r="BZ71" s="3">
        <f t="shared" si="101"/>
        <v>41</v>
      </c>
      <c r="CA71" s="3">
        <f t="shared" si="102"/>
        <v>36</v>
      </c>
      <c r="CB71" s="3">
        <f t="shared" si="103"/>
        <v>26</v>
      </c>
      <c r="CC71" s="3">
        <f t="shared" si="104"/>
        <v>25</v>
      </c>
      <c r="CD71" s="3">
        <f t="shared" si="105"/>
        <v>28</v>
      </c>
      <c r="CE71" s="3">
        <f t="shared" si="106"/>
        <v>28</v>
      </c>
      <c r="CF71" s="3">
        <f t="shared" si="107"/>
        <v>16</v>
      </c>
      <c r="CG71" s="3">
        <f t="shared" si="108"/>
        <v>29</v>
      </c>
      <c r="CH71" s="3">
        <f t="shared" si="109"/>
        <v>17</v>
      </c>
      <c r="CI71" s="3">
        <f t="shared" si="110"/>
        <v>26</v>
      </c>
      <c r="CJ71" s="3">
        <f t="shared" si="111"/>
        <v>16</v>
      </c>
      <c r="CK71" s="3">
        <f t="shared" si="112"/>
        <v>39</v>
      </c>
      <c r="CL71" s="3">
        <f t="shared" si="113"/>
        <v>42</v>
      </c>
      <c r="CM71" s="3">
        <f t="shared" si="114"/>
        <v>26</v>
      </c>
      <c r="CN71" s="12">
        <f t="shared" si="115"/>
        <v>34</v>
      </c>
    </row>
    <row r="72" spans="72:92" x14ac:dyDescent="0.25">
      <c r="BT72" s="4">
        <v>0.85</v>
      </c>
      <c r="BU72" s="3">
        <f t="shared" si="96"/>
        <v>27</v>
      </c>
      <c r="BV72" s="3">
        <f t="shared" si="97"/>
        <v>52</v>
      </c>
      <c r="BW72" s="3">
        <f t="shared" si="98"/>
        <v>53</v>
      </c>
      <c r="BX72" s="3">
        <f t="shared" si="99"/>
        <v>42</v>
      </c>
      <c r="BY72" s="3">
        <f t="shared" si="100"/>
        <v>45</v>
      </c>
      <c r="BZ72" s="3">
        <f t="shared" si="101"/>
        <v>41</v>
      </c>
      <c r="CA72" s="3">
        <f t="shared" si="102"/>
        <v>36</v>
      </c>
      <c r="CB72" s="3">
        <f t="shared" si="103"/>
        <v>26</v>
      </c>
      <c r="CC72" s="3">
        <f t="shared" si="104"/>
        <v>25</v>
      </c>
      <c r="CD72" s="3">
        <f t="shared" si="105"/>
        <v>30</v>
      </c>
      <c r="CE72" s="3">
        <f t="shared" si="106"/>
        <v>28</v>
      </c>
      <c r="CF72" s="3">
        <f t="shared" si="107"/>
        <v>16</v>
      </c>
      <c r="CG72" s="3">
        <f t="shared" si="108"/>
        <v>29</v>
      </c>
      <c r="CH72" s="3">
        <f t="shared" si="109"/>
        <v>17</v>
      </c>
      <c r="CI72" s="3">
        <f t="shared" si="110"/>
        <v>26</v>
      </c>
      <c r="CJ72" s="3">
        <f t="shared" si="111"/>
        <v>17</v>
      </c>
      <c r="CK72" s="3">
        <f t="shared" si="112"/>
        <v>40</v>
      </c>
      <c r="CL72" s="3">
        <f t="shared" si="113"/>
        <v>42</v>
      </c>
      <c r="CM72" s="3">
        <f t="shared" si="114"/>
        <v>26</v>
      </c>
      <c r="CN72" s="12">
        <f t="shared" si="115"/>
        <v>35</v>
      </c>
    </row>
    <row r="73" spans="72:92" x14ac:dyDescent="0.25">
      <c r="BT73" s="4">
        <v>0.9</v>
      </c>
      <c r="BU73" s="3">
        <f t="shared" si="96"/>
        <v>28</v>
      </c>
      <c r="BV73" s="3">
        <f t="shared" si="97"/>
        <v>52</v>
      </c>
      <c r="BW73" s="3">
        <f t="shared" si="98"/>
        <v>54</v>
      </c>
      <c r="BX73" s="3">
        <f t="shared" si="99"/>
        <v>42</v>
      </c>
      <c r="BY73" s="3">
        <f t="shared" si="100"/>
        <v>47</v>
      </c>
      <c r="BZ73" s="3">
        <f t="shared" si="101"/>
        <v>41</v>
      </c>
      <c r="CA73" s="3">
        <f t="shared" si="102"/>
        <v>36</v>
      </c>
      <c r="CB73" s="3">
        <f t="shared" si="103"/>
        <v>26</v>
      </c>
      <c r="CC73" s="3">
        <f t="shared" si="104"/>
        <v>26</v>
      </c>
      <c r="CD73" s="3">
        <f t="shared" si="105"/>
        <v>30</v>
      </c>
      <c r="CE73" s="3">
        <f t="shared" si="106"/>
        <v>29</v>
      </c>
      <c r="CF73" s="3">
        <f t="shared" si="107"/>
        <v>16</v>
      </c>
      <c r="CG73" s="3">
        <f t="shared" si="108"/>
        <v>29</v>
      </c>
      <c r="CH73" s="3">
        <f t="shared" si="109"/>
        <v>18</v>
      </c>
      <c r="CI73" s="3">
        <f t="shared" si="110"/>
        <v>26</v>
      </c>
      <c r="CJ73" s="3">
        <f t="shared" si="111"/>
        <v>17</v>
      </c>
      <c r="CK73" s="3">
        <f t="shared" si="112"/>
        <v>40</v>
      </c>
      <c r="CL73" s="3">
        <f t="shared" si="113"/>
        <v>42</v>
      </c>
      <c r="CM73" s="3">
        <f t="shared" si="114"/>
        <v>27</v>
      </c>
      <c r="CN73" s="12">
        <f t="shared" si="115"/>
        <v>35</v>
      </c>
    </row>
    <row r="74" spans="72:92" x14ac:dyDescent="0.25">
      <c r="BT74" s="4">
        <v>0.95</v>
      </c>
      <c r="BU74" s="3">
        <f t="shared" si="96"/>
        <v>28</v>
      </c>
      <c r="BV74" s="3">
        <f t="shared" si="97"/>
        <v>53</v>
      </c>
      <c r="BW74" s="3">
        <f t="shared" si="98"/>
        <v>54</v>
      </c>
      <c r="BX74" s="3">
        <f t="shared" si="99"/>
        <v>43</v>
      </c>
      <c r="BY74" s="3">
        <f t="shared" si="100"/>
        <v>47</v>
      </c>
      <c r="BZ74" s="3">
        <f t="shared" si="101"/>
        <v>42</v>
      </c>
      <c r="CA74" s="3">
        <f t="shared" si="102"/>
        <v>37</v>
      </c>
      <c r="CB74" s="3">
        <f t="shared" si="103"/>
        <v>27</v>
      </c>
      <c r="CC74" s="3">
        <f t="shared" si="104"/>
        <v>27</v>
      </c>
      <c r="CD74" s="3">
        <f t="shared" si="105"/>
        <v>30</v>
      </c>
      <c r="CE74" s="3">
        <f t="shared" si="106"/>
        <v>29</v>
      </c>
      <c r="CF74" s="3">
        <f t="shared" si="107"/>
        <v>17</v>
      </c>
      <c r="CG74" s="3">
        <f t="shared" si="108"/>
        <v>29</v>
      </c>
      <c r="CH74" s="3">
        <f t="shared" si="109"/>
        <v>19</v>
      </c>
      <c r="CI74" s="3">
        <f t="shared" si="110"/>
        <v>26</v>
      </c>
      <c r="CJ74" s="3">
        <f t="shared" si="111"/>
        <v>18</v>
      </c>
      <c r="CK74" s="3">
        <f t="shared" si="112"/>
        <v>40</v>
      </c>
      <c r="CL74" s="3">
        <f t="shared" si="113"/>
        <v>42</v>
      </c>
      <c r="CM74" s="3">
        <f t="shared" si="114"/>
        <v>28</v>
      </c>
      <c r="CN74" s="12">
        <f t="shared" si="115"/>
        <v>35</v>
      </c>
    </row>
    <row r="75" spans="72:92" x14ac:dyDescent="0.25">
      <c r="BT75" s="4">
        <v>1</v>
      </c>
      <c r="BU75" s="3">
        <f t="shared" si="96"/>
        <v>29</v>
      </c>
      <c r="BV75" s="3">
        <f t="shared" si="97"/>
        <v>54</v>
      </c>
      <c r="BW75" s="3">
        <f t="shared" si="98"/>
        <v>54</v>
      </c>
      <c r="BX75" s="3">
        <f t="shared" si="99"/>
        <v>44</v>
      </c>
      <c r="BY75" s="3">
        <f t="shared" si="100"/>
        <v>48</v>
      </c>
      <c r="BZ75" s="3">
        <f t="shared" si="101"/>
        <v>43</v>
      </c>
      <c r="CA75" s="3">
        <f t="shared" si="102"/>
        <v>38</v>
      </c>
      <c r="CB75" s="3">
        <f t="shared" si="103"/>
        <v>28</v>
      </c>
      <c r="CC75" s="3">
        <f t="shared" si="104"/>
        <v>28</v>
      </c>
      <c r="CD75" s="3">
        <f t="shared" si="105"/>
        <v>31</v>
      </c>
      <c r="CE75" s="3">
        <f t="shared" si="106"/>
        <v>29</v>
      </c>
      <c r="CF75" s="3">
        <f t="shared" si="107"/>
        <v>18</v>
      </c>
      <c r="CG75" s="3">
        <f t="shared" si="108"/>
        <v>30</v>
      </c>
      <c r="CH75" s="3">
        <f t="shared" si="109"/>
        <v>20</v>
      </c>
      <c r="CI75" s="3">
        <f t="shared" si="110"/>
        <v>26</v>
      </c>
      <c r="CJ75" s="3">
        <f t="shared" si="111"/>
        <v>19</v>
      </c>
      <c r="CK75" s="3">
        <f t="shared" si="112"/>
        <v>41</v>
      </c>
      <c r="CL75" s="3">
        <f t="shared" si="113"/>
        <v>43</v>
      </c>
      <c r="CM75" s="3">
        <f t="shared" si="114"/>
        <v>29</v>
      </c>
      <c r="CN75" s="12">
        <f t="shared" si="115"/>
        <v>36</v>
      </c>
    </row>
    <row r="76" spans="72:92" x14ac:dyDescent="0.25">
      <c r="BT76" s="4">
        <v>1.05</v>
      </c>
      <c r="BU76" s="3">
        <f t="shared" si="96"/>
        <v>29</v>
      </c>
      <c r="BV76" s="3">
        <f t="shared" si="97"/>
        <v>54</v>
      </c>
      <c r="BW76" s="3">
        <f t="shared" si="98"/>
        <v>54</v>
      </c>
      <c r="BX76" s="3">
        <f t="shared" si="99"/>
        <v>44</v>
      </c>
      <c r="BY76" s="3">
        <f t="shared" si="100"/>
        <v>48</v>
      </c>
      <c r="BZ76" s="3">
        <f t="shared" si="101"/>
        <v>43</v>
      </c>
      <c r="CA76" s="3">
        <f t="shared" si="102"/>
        <v>38</v>
      </c>
      <c r="CB76" s="3">
        <f t="shared" si="103"/>
        <v>28</v>
      </c>
      <c r="CC76" s="3">
        <f t="shared" si="104"/>
        <v>28</v>
      </c>
      <c r="CD76" s="3">
        <f t="shared" si="105"/>
        <v>31</v>
      </c>
      <c r="CE76" s="3">
        <f t="shared" si="106"/>
        <v>29</v>
      </c>
      <c r="CF76" s="3">
        <f t="shared" si="107"/>
        <v>18</v>
      </c>
      <c r="CG76" s="3">
        <f t="shared" si="108"/>
        <v>30</v>
      </c>
      <c r="CH76" s="3">
        <f t="shared" si="109"/>
        <v>20</v>
      </c>
      <c r="CI76" s="3">
        <f t="shared" si="110"/>
        <v>26</v>
      </c>
      <c r="CJ76" s="3">
        <f t="shared" si="111"/>
        <v>19</v>
      </c>
      <c r="CK76" s="3">
        <f t="shared" si="112"/>
        <v>41</v>
      </c>
      <c r="CL76" s="3">
        <f t="shared" si="113"/>
        <v>43</v>
      </c>
      <c r="CM76" s="3">
        <f t="shared" si="114"/>
        <v>29</v>
      </c>
      <c r="CN76" s="12">
        <f t="shared" si="115"/>
        <v>36</v>
      </c>
    </row>
    <row r="77" spans="72:92" ht="15.75" thickBot="1" x14ac:dyDescent="0.3">
      <c r="BT77" s="6">
        <v>1.1000000000000001</v>
      </c>
      <c r="BU77" s="13">
        <f t="shared" si="96"/>
        <v>29</v>
      </c>
      <c r="BV77" s="13">
        <f t="shared" si="97"/>
        <v>54</v>
      </c>
      <c r="BW77" s="13">
        <f t="shared" si="98"/>
        <v>54</v>
      </c>
      <c r="BX77" s="13">
        <f t="shared" si="99"/>
        <v>44</v>
      </c>
      <c r="BY77" s="13">
        <f t="shared" si="100"/>
        <v>48</v>
      </c>
      <c r="BZ77" s="13">
        <f t="shared" si="101"/>
        <v>43</v>
      </c>
      <c r="CA77" s="13">
        <f t="shared" si="102"/>
        <v>38</v>
      </c>
      <c r="CB77" s="13">
        <f t="shared" si="103"/>
        <v>28</v>
      </c>
      <c r="CC77" s="13">
        <f t="shared" si="104"/>
        <v>28</v>
      </c>
      <c r="CD77" s="13">
        <f t="shared" si="105"/>
        <v>31</v>
      </c>
      <c r="CE77" s="13">
        <f t="shared" si="106"/>
        <v>29</v>
      </c>
      <c r="CF77" s="13">
        <f t="shared" si="107"/>
        <v>18</v>
      </c>
      <c r="CG77" s="13">
        <f t="shared" si="108"/>
        <v>30</v>
      </c>
      <c r="CH77" s="13">
        <f t="shared" si="109"/>
        <v>20</v>
      </c>
      <c r="CI77" s="13">
        <f t="shared" si="110"/>
        <v>26</v>
      </c>
      <c r="CJ77" s="13">
        <f t="shared" si="111"/>
        <v>19</v>
      </c>
      <c r="CK77" s="13">
        <f t="shared" si="112"/>
        <v>41</v>
      </c>
      <c r="CL77" s="13">
        <f t="shared" si="113"/>
        <v>43</v>
      </c>
      <c r="CM77" s="13">
        <f t="shared" si="114"/>
        <v>29</v>
      </c>
      <c r="CN77" s="14">
        <f t="shared" si="115"/>
        <v>36</v>
      </c>
    </row>
  </sheetData>
  <mergeCells count="8">
    <mergeCell ref="BT28:CN28"/>
    <mergeCell ref="BT53:CN53"/>
    <mergeCell ref="AR16:BL17"/>
    <mergeCell ref="B2:U2"/>
    <mergeCell ref="AR2:BL2"/>
    <mergeCell ref="W2:AP2"/>
    <mergeCell ref="BT2:CN2"/>
    <mergeCell ref="BT3:CN3"/>
  </mergeCells>
  <conditionalFormatting sqref="BQ4:BQ10 BQ12:BQ13">
    <cfRule type="cellIs" dxfId="19" priority="1" operator="greaterThan">
      <formula>1</formula>
    </cfRule>
    <cfRule type="cellIs" dxfId="18" priority="2" operator="between">
      <formula>0.6</formula>
      <formula>1</formula>
    </cfRule>
    <cfRule type="cellIs" dxfId="17" priority="3" operator="between">
      <formula>0.3</formula>
      <formula>0.6</formula>
    </cfRule>
    <cfRule type="cellIs" dxfId="16" priority="4" operator="lessThan">
      <formula>0.3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T77"/>
  <sheetViews>
    <sheetView showGridLines="0" topLeftCell="T1" zoomScale="70" zoomScaleNormal="70" workbookViewId="0">
      <selection activeCell="BM3" sqref="BM3:BQ13"/>
    </sheetView>
  </sheetViews>
  <sheetFormatPr defaultRowHeight="15" x14ac:dyDescent="0.25"/>
  <cols>
    <col min="2" max="21" width="4.85546875" bestFit="1" customWidth="1"/>
    <col min="22" max="22" width="7.28515625" bestFit="1" customWidth="1"/>
    <col min="23" max="42" width="4.85546875" bestFit="1" customWidth="1"/>
    <col min="43" max="43" width="5.5703125" bestFit="1" customWidth="1"/>
    <col min="44" max="44" width="16.7109375" bestFit="1" customWidth="1"/>
    <col min="45" max="45" width="5.5703125" bestFit="1" customWidth="1"/>
    <col min="46" max="47" width="6.7109375" bestFit="1" customWidth="1"/>
    <col min="48" max="48" width="5.5703125" bestFit="1" customWidth="1"/>
    <col min="49" max="49" width="6.7109375" bestFit="1" customWidth="1"/>
    <col min="50" max="50" width="5.5703125" bestFit="1" customWidth="1"/>
    <col min="51" max="51" width="6.7109375" bestFit="1" customWidth="1"/>
    <col min="52" max="64" width="5.5703125" bestFit="1" customWidth="1"/>
    <col min="65" max="70" width="5.5703125" customWidth="1"/>
    <col min="71" max="71" width="5.5703125" bestFit="1" customWidth="1"/>
    <col min="72" max="72" width="7.28515625" bestFit="1" customWidth="1"/>
    <col min="73" max="92" width="5.7109375" bestFit="1" customWidth="1"/>
  </cols>
  <sheetData>
    <row r="1" spans="2:98" ht="15.75" thickBot="1" x14ac:dyDescent="0.3"/>
    <row r="2" spans="2:98" ht="15.75" thickBot="1" x14ac:dyDescent="0.3">
      <c r="B2" s="189" t="s">
        <v>73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1"/>
      <c r="W2" s="192" t="s">
        <v>55</v>
      </c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4"/>
      <c r="AR2" s="192" t="s">
        <v>52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  <c r="BJ2" s="193"/>
      <c r="BK2" s="193"/>
      <c r="BL2" s="194"/>
      <c r="BM2" s="63"/>
      <c r="BN2" s="63"/>
      <c r="BO2" s="63"/>
      <c r="BP2" s="63"/>
      <c r="BQ2" s="63"/>
      <c r="BR2" s="63"/>
      <c r="BT2" s="192" t="s">
        <v>72</v>
      </c>
      <c r="BU2" s="193"/>
      <c r="BV2" s="193"/>
      <c r="BW2" s="193"/>
      <c r="BX2" s="193"/>
      <c r="BY2" s="193"/>
      <c r="BZ2" s="193"/>
      <c r="CA2" s="193"/>
      <c r="CB2" s="193"/>
      <c r="CC2" s="193"/>
      <c r="CD2" s="193"/>
      <c r="CE2" s="193"/>
      <c r="CF2" s="193"/>
      <c r="CG2" s="193"/>
      <c r="CH2" s="193"/>
      <c r="CI2" s="193"/>
      <c r="CJ2" s="193"/>
      <c r="CK2" s="193"/>
      <c r="CL2" s="193"/>
      <c r="CM2" s="193"/>
      <c r="CN2" s="194"/>
      <c r="CR2" s="81"/>
      <c r="CS2" s="81"/>
      <c r="CT2" s="81"/>
    </row>
    <row r="3" spans="2:98" ht="15.75" thickBot="1" x14ac:dyDescent="0.3">
      <c r="B3" s="125" t="s">
        <v>71</v>
      </c>
      <c r="C3" s="17" t="s">
        <v>0</v>
      </c>
      <c r="D3" s="17" t="s">
        <v>1</v>
      </c>
      <c r="E3" s="17" t="s">
        <v>2</v>
      </c>
      <c r="F3" s="17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11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16</v>
      </c>
      <c r="T3" s="17" t="s">
        <v>17</v>
      </c>
      <c r="U3" s="18" t="s">
        <v>18</v>
      </c>
      <c r="W3" s="125" t="s">
        <v>71</v>
      </c>
      <c r="X3" s="17" t="s">
        <v>0</v>
      </c>
      <c r="Y3" s="17" t="s">
        <v>1</v>
      </c>
      <c r="Z3" s="17" t="s">
        <v>2</v>
      </c>
      <c r="AA3" s="17" t="s">
        <v>3</v>
      </c>
      <c r="AB3" s="17" t="s">
        <v>4</v>
      </c>
      <c r="AC3" s="17" t="s">
        <v>5</v>
      </c>
      <c r="AD3" s="17" t="s">
        <v>6</v>
      </c>
      <c r="AE3" s="17" t="s">
        <v>7</v>
      </c>
      <c r="AF3" s="17" t="s">
        <v>8</v>
      </c>
      <c r="AG3" s="17" t="s">
        <v>9</v>
      </c>
      <c r="AH3" s="17" t="s">
        <v>10</v>
      </c>
      <c r="AI3" s="17" t="s">
        <v>11</v>
      </c>
      <c r="AJ3" s="17" t="s">
        <v>12</v>
      </c>
      <c r="AK3" s="17" t="s">
        <v>13</v>
      </c>
      <c r="AL3" s="17" t="s">
        <v>14</v>
      </c>
      <c r="AM3" s="17" t="s">
        <v>15</v>
      </c>
      <c r="AN3" s="17" t="s">
        <v>16</v>
      </c>
      <c r="AO3" s="17" t="s">
        <v>17</v>
      </c>
      <c r="AP3" s="18" t="s">
        <v>18</v>
      </c>
      <c r="AR3" s="54" t="s">
        <v>67</v>
      </c>
      <c r="AS3" s="125" t="s">
        <v>71</v>
      </c>
      <c r="AT3" s="17" t="s">
        <v>0</v>
      </c>
      <c r="AU3" s="17" t="s">
        <v>1</v>
      </c>
      <c r="AV3" s="17" t="s">
        <v>2</v>
      </c>
      <c r="AW3" s="17" t="s">
        <v>3</v>
      </c>
      <c r="AX3" s="17" t="s">
        <v>4</v>
      </c>
      <c r="AY3" s="17" t="s">
        <v>5</v>
      </c>
      <c r="AZ3" s="17" t="s">
        <v>6</v>
      </c>
      <c r="BA3" s="17" t="s">
        <v>7</v>
      </c>
      <c r="BB3" s="17" t="s">
        <v>8</v>
      </c>
      <c r="BC3" s="17" t="s">
        <v>9</v>
      </c>
      <c r="BD3" s="17" t="s">
        <v>10</v>
      </c>
      <c r="BE3" s="17" t="s">
        <v>11</v>
      </c>
      <c r="BF3" s="17" t="s">
        <v>12</v>
      </c>
      <c r="BG3" s="17" t="s">
        <v>13</v>
      </c>
      <c r="BH3" s="17" t="s">
        <v>14</v>
      </c>
      <c r="BI3" s="17" t="s">
        <v>15</v>
      </c>
      <c r="BJ3" s="17" t="s">
        <v>16</v>
      </c>
      <c r="BK3" s="17" t="s">
        <v>17</v>
      </c>
      <c r="BL3" s="18" t="s">
        <v>18</v>
      </c>
      <c r="BM3" s="137" t="s">
        <v>82</v>
      </c>
      <c r="BN3" s="138" t="s">
        <v>19</v>
      </c>
      <c r="BO3" s="138" t="s">
        <v>20</v>
      </c>
      <c r="BP3" s="139" t="s">
        <v>81</v>
      </c>
      <c r="BQ3" s="133" t="s">
        <v>83</v>
      </c>
      <c r="BR3" s="64"/>
      <c r="BT3" s="180" t="s">
        <v>36</v>
      </c>
      <c r="BU3" s="181"/>
      <c r="BV3" s="181"/>
      <c r="BW3" s="181"/>
      <c r="BX3" s="181"/>
      <c r="BY3" s="181"/>
      <c r="BZ3" s="181"/>
      <c r="CA3" s="181"/>
      <c r="CB3" s="181"/>
      <c r="CC3" s="181"/>
      <c r="CD3" s="181"/>
      <c r="CE3" s="181"/>
      <c r="CF3" s="181"/>
      <c r="CG3" s="181"/>
      <c r="CH3" s="181"/>
      <c r="CI3" s="181"/>
      <c r="CJ3" s="181"/>
      <c r="CK3" s="181"/>
      <c r="CL3" s="181"/>
      <c r="CM3" s="181"/>
      <c r="CN3" s="182"/>
      <c r="CR3" s="3"/>
      <c r="CS3" s="3"/>
      <c r="CT3" s="3"/>
    </row>
    <row r="4" spans="2:98" ht="16.5" thickTop="1" thickBot="1" x14ac:dyDescent="0.3">
      <c r="B4" s="21">
        <v>0.19713955580349099</v>
      </c>
      <c r="C4" s="15">
        <v>0.193569341519055</v>
      </c>
      <c r="D4" s="15">
        <v>0.24882663937629701</v>
      </c>
      <c r="E4" s="15">
        <v>1.8343798799792199</v>
      </c>
      <c r="F4" s="15">
        <v>2.1666503137402202</v>
      </c>
      <c r="G4" s="15">
        <v>1.5692386717098299</v>
      </c>
      <c r="H4" s="15">
        <v>3.3592946587207999</v>
      </c>
      <c r="I4" s="15">
        <v>1.9559870694305801</v>
      </c>
      <c r="J4" s="15">
        <v>0.73087545965192802</v>
      </c>
      <c r="K4" s="15">
        <v>1.6981721978874</v>
      </c>
      <c r="L4" s="15">
        <v>0.76210374376218204</v>
      </c>
      <c r="M4" s="15">
        <v>1.23681584606529</v>
      </c>
      <c r="N4" s="15">
        <v>3.0676171701595099</v>
      </c>
      <c r="O4" s="15">
        <v>1.8596049946008599</v>
      </c>
      <c r="P4" s="15">
        <v>0.98867865115467102</v>
      </c>
      <c r="Q4" s="15">
        <v>1.9715194292967699</v>
      </c>
      <c r="R4" s="15">
        <v>1.92634101776275</v>
      </c>
      <c r="S4" s="15">
        <v>1.48622926747102</v>
      </c>
      <c r="T4" s="15">
        <v>2.1078314270368699</v>
      </c>
      <c r="U4" s="20">
        <v>0.97856241902232199</v>
      </c>
      <c r="W4" s="21">
        <f t="shared" ref="W4:W16" si="0">B4*(1/((8.76+8.55)/2))</f>
        <v>2.2777533888329399E-2</v>
      </c>
      <c r="X4" s="15">
        <f t="shared" ref="X4:X16" si="1">C4*(1/((8.76+8.55)/2))</f>
        <v>2.2365030793651642E-2</v>
      </c>
      <c r="Y4" s="15">
        <f t="shared" ref="Y4:Y16" si="2">D4*(1/((8.76+8.55)/2))</f>
        <v>2.8749467287844825E-2</v>
      </c>
      <c r="Z4" s="15">
        <f t="shared" ref="Z4:Z16" si="3">E4*(1/((8.76+8.55)/2))</f>
        <v>0.21194452686068393</v>
      </c>
      <c r="AA4" s="15">
        <f t="shared" ref="AA4:AA16" si="4">F4*(1/((8.76+8.55)/2))</f>
        <v>0.2503351026851785</v>
      </c>
      <c r="AB4" s="15">
        <f t="shared" ref="AB4:AB16" si="5">G4*(1/((8.76+8.55)/2))</f>
        <v>0.1813100718324471</v>
      </c>
      <c r="AC4" s="15">
        <f t="shared" ref="AC4:AC16" si="6">H4*(1/((8.76+8.55)/2))</f>
        <v>0.38813340944203339</v>
      </c>
      <c r="AD4" s="15">
        <f t="shared" ref="AD4:AD16" si="7">I4*(1/((8.76+8.55)/2))</f>
        <v>0.2259950397955609</v>
      </c>
      <c r="AE4" s="15">
        <f t="shared" ref="AE4:AE16" si="8">J4*(1/((8.76+8.55)/2))</f>
        <v>8.4445460387282248E-2</v>
      </c>
      <c r="AF4" s="15">
        <f t="shared" ref="AF4:AF16" si="9">K4*(1/((8.76+8.55)/2))</f>
        <v>0.19620707081310221</v>
      </c>
      <c r="AG4" s="15">
        <f t="shared" ref="AG4:AG16" si="10">L4*(1/((8.76+8.55)/2))</f>
        <v>8.805358102393783E-2</v>
      </c>
      <c r="AH4" s="15">
        <f t="shared" ref="AH4:AH16" si="11">M4*(1/((8.76+8.55)/2))</f>
        <v>0.14290188862683881</v>
      </c>
      <c r="AI4" s="15">
        <f t="shared" ref="AI4:AI16" si="12">N4*(1/((8.76+8.55)/2))</f>
        <v>0.3544329486030629</v>
      </c>
      <c r="AJ4" s="15">
        <f t="shared" ref="AJ4:AJ16" si="13">O4*(1/((8.76+8.55)/2))</f>
        <v>0.21485904039293582</v>
      </c>
      <c r="AK4" s="15">
        <f t="shared" ref="AK4:AK16" si="14">P4*(1/((8.76+8.55)/2))</f>
        <v>0.11423207985611449</v>
      </c>
      <c r="AL4" s="15">
        <f t="shared" ref="AL4:AL16" si="15">Q4*(1/((8.76+8.55)/2))</f>
        <v>0.22778965098749504</v>
      </c>
      <c r="AM4" s="15">
        <f t="shared" ref="AM4:AM16" si="16">R4*(1/((8.76+8.55)/2))</f>
        <v>0.22256973053295778</v>
      </c>
      <c r="AN4" s="15">
        <f t="shared" ref="AN4:AN16" si="17">S4*(1/((8.76+8.55)/2))</f>
        <v>0.17171915279850025</v>
      </c>
      <c r="AO4" s="15">
        <f t="shared" ref="AO4:AO16" si="18">T4*(1/((8.76+8.55)/2))</f>
        <v>0.24353915968074749</v>
      </c>
      <c r="AP4" s="20">
        <f t="shared" ref="AP4:AP16" si="19">U4*(1/((8.76+8.55)/2))</f>
        <v>0.1130632488760626</v>
      </c>
      <c r="AR4" s="4" t="s">
        <v>63</v>
      </c>
      <c r="AS4" s="3">
        <f t="shared" ref="AS4:BL4" si="20">COUNT(W4:W59)</f>
        <v>29</v>
      </c>
      <c r="AT4" s="3">
        <f t="shared" si="20"/>
        <v>36</v>
      </c>
      <c r="AU4" s="3">
        <f t="shared" si="20"/>
        <v>34</v>
      </c>
      <c r="AV4" s="3">
        <f t="shared" si="20"/>
        <v>25</v>
      </c>
      <c r="AW4" s="3">
        <f t="shared" si="20"/>
        <v>56</v>
      </c>
      <c r="AX4" s="3">
        <f t="shared" si="20"/>
        <v>30</v>
      </c>
      <c r="AY4" s="3">
        <f t="shared" si="20"/>
        <v>34</v>
      </c>
      <c r="AZ4" s="3">
        <f t="shared" si="20"/>
        <v>20</v>
      </c>
      <c r="BA4" s="3">
        <f t="shared" si="20"/>
        <v>19</v>
      </c>
      <c r="BB4" s="3">
        <f t="shared" si="20"/>
        <v>19</v>
      </c>
      <c r="BC4" s="3">
        <f t="shared" si="20"/>
        <v>16</v>
      </c>
      <c r="BD4" s="3">
        <f t="shared" si="20"/>
        <v>23</v>
      </c>
      <c r="BE4" s="3">
        <f t="shared" si="20"/>
        <v>24</v>
      </c>
      <c r="BF4" s="3">
        <f t="shared" si="20"/>
        <v>17</v>
      </c>
      <c r="BG4" s="3">
        <f t="shared" si="20"/>
        <v>16</v>
      </c>
      <c r="BH4" s="3">
        <f t="shared" si="20"/>
        <v>13</v>
      </c>
      <c r="BI4" s="3">
        <f t="shared" si="20"/>
        <v>22</v>
      </c>
      <c r="BJ4" s="3">
        <f t="shared" si="20"/>
        <v>22</v>
      </c>
      <c r="BK4" s="3">
        <f t="shared" si="20"/>
        <v>17</v>
      </c>
      <c r="BL4" s="12">
        <f t="shared" si="20"/>
        <v>26</v>
      </c>
      <c r="BM4" s="134">
        <f>MEDIAN(AS4:BL4)</f>
        <v>22.5</v>
      </c>
      <c r="BN4" s="132">
        <f>MIN(AS4:BL4)</f>
        <v>13</v>
      </c>
      <c r="BO4" s="3">
        <f>MAX(AS4:BL4)</f>
        <v>56</v>
      </c>
      <c r="BP4" s="3">
        <f>BO4-BN4</f>
        <v>43</v>
      </c>
      <c r="BQ4" s="20">
        <f>(QUARTILE(AS4:BL4,3)-QUARTILE(AS4:BL4,1))/BM4</f>
        <v>0.4777777777777778</v>
      </c>
      <c r="BR4" s="3"/>
      <c r="BT4" s="26" t="s">
        <v>68</v>
      </c>
      <c r="BU4" s="125" t="s">
        <v>71</v>
      </c>
      <c r="BV4" s="17" t="s">
        <v>0</v>
      </c>
      <c r="BW4" s="17" t="s">
        <v>1</v>
      </c>
      <c r="BX4" s="17" t="s">
        <v>2</v>
      </c>
      <c r="BY4" s="17" t="s">
        <v>3</v>
      </c>
      <c r="BZ4" s="17" t="s">
        <v>4</v>
      </c>
      <c r="CA4" s="17" t="s">
        <v>5</v>
      </c>
      <c r="CB4" s="17" t="s">
        <v>6</v>
      </c>
      <c r="CC4" s="17" t="s">
        <v>7</v>
      </c>
      <c r="CD4" s="17" t="s">
        <v>8</v>
      </c>
      <c r="CE4" s="17" t="s">
        <v>9</v>
      </c>
      <c r="CF4" s="17" t="s">
        <v>10</v>
      </c>
      <c r="CG4" s="17" t="s">
        <v>11</v>
      </c>
      <c r="CH4" s="17" t="s">
        <v>12</v>
      </c>
      <c r="CI4" s="17" t="s">
        <v>13</v>
      </c>
      <c r="CJ4" s="17" t="s">
        <v>14</v>
      </c>
      <c r="CK4" s="17" t="s">
        <v>15</v>
      </c>
      <c r="CL4" s="17" t="s">
        <v>16</v>
      </c>
      <c r="CM4" s="17" t="s">
        <v>17</v>
      </c>
      <c r="CN4" s="18" t="s">
        <v>18</v>
      </c>
      <c r="CR4" s="3"/>
      <c r="CS4" s="3"/>
      <c r="CT4" s="3"/>
    </row>
    <row r="5" spans="2:98" ht="15.75" thickTop="1" x14ac:dyDescent="0.25">
      <c r="B5" s="21">
        <v>0.32419014611423902</v>
      </c>
      <c r="C5" s="15">
        <v>0.20862562137183199</v>
      </c>
      <c r="D5" s="15">
        <v>0.34467419333425903</v>
      </c>
      <c r="E5" s="15">
        <v>2.3361120778633899</v>
      </c>
      <c r="F5" s="15">
        <v>0.50453617277539597</v>
      </c>
      <c r="G5" s="15">
        <v>2.9286993749057202</v>
      </c>
      <c r="H5" s="15">
        <v>6.8759224619871899</v>
      </c>
      <c r="I5" s="15">
        <v>1.01226000848692</v>
      </c>
      <c r="J5" s="15">
        <v>7.90955036137278</v>
      </c>
      <c r="K5" s="15">
        <v>4.8496544197698697</v>
      </c>
      <c r="L5" s="15">
        <v>7.9619796836853096</v>
      </c>
      <c r="M5" s="15">
        <v>0.53417173186362499</v>
      </c>
      <c r="N5" s="15">
        <v>2.4588939364725801</v>
      </c>
      <c r="O5" s="15">
        <v>1.08442993193876</v>
      </c>
      <c r="P5" s="15">
        <v>2.1560600558371998</v>
      </c>
      <c r="Q5" s="15">
        <v>1.87827418969358</v>
      </c>
      <c r="R5" s="15">
        <v>2.3860030184998</v>
      </c>
      <c r="S5" s="15">
        <v>7.3096553754900704</v>
      </c>
      <c r="T5" s="15">
        <v>1.2384893041824401</v>
      </c>
      <c r="U5" s="20">
        <v>2.4807037390970601</v>
      </c>
      <c r="W5" s="21">
        <f t="shared" si="0"/>
        <v>3.7456978176110801E-2</v>
      </c>
      <c r="X5" s="15">
        <f t="shared" si="1"/>
        <v>2.4104635629327784E-2</v>
      </c>
      <c r="Y5" s="15">
        <f t="shared" si="2"/>
        <v>3.9823708068660771E-2</v>
      </c>
      <c r="Z5" s="15">
        <f t="shared" si="3"/>
        <v>0.26991474036549851</v>
      </c>
      <c r="AA5" s="15">
        <f t="shared" si="4"/>
        <v>5.8294185184909982E-2</v>
      </c>
      <c r="AB5" s="15">
        <f t="shared" si="5"/>
        <v>0.33838236567368224</v>
      </c>
      <c r="AC5" s="15">
        <f t="shared" si="6"/>
        <v>0.79444511403664797</v>
      </c>
      <c r="AD5" s="15">
        <f t="shared" si="7"/>
        <v>0.11695667342425417</v>
      </c>
      <c r="AE5" s="15">
        <f t="shared" si="8"/>
        <v>0.9138706367848386</v>
      </c>
      <c r="AF5" s="15">
        <f t="shared" si="9"/>
        <v>0.56032980008895072</v>
      </c>
      <c r="AG5" s="15">
        <f t="shared" si="10"/>
        <v>0.91992832855982765</v>
      </c>
      <c r="AH5" s="15">
        <f t="shared" si="11"/>
        <v>6.1718282133289989E-2</v>
      </c>
      <c r="AI5" s="15">
        <f t="shared" si="12"/>
        <v>0.28410097475130902</v>
      </c>
      <c r="AJ5" s="15">
        <f t="shared" si="13"/>
        <v>0.12529519721996069</v>
      </c>
      <c r="AK5" s="15">
        <f t="shared" si="14"/>
        <v>0.24911150269638352</v>
      </c>
      <c r="AL5" s="15">
        <f t="shared" si="15"/>
        <v>0.21701608199810279</v>
      </c>
      <c r="AM5" s="15">
        <f t="shared" si="16"/>
        <v>0.27567914714035813</v>
      </c>
      <c r="AN5" s="15">
        <f t="shared" si="17"/>
        <v>0.84455868001040657</v>
      </c>
      <c r="AO5" s="15">
        <f t="shared" si="18"/>
        <v>0.1430952402290514</v>
      </c>
      <c r="AP5" s="20">
        <f t="shared" si="19"/>
        <v>0.28662088262242169</v>
      </c>
      <c r="AR5" s="4" t="s">
        <v>23</v>
      </c>
      <c r="AS5" s="15">
        <f t="shared" ref="AS5:BL5" si="21">MIN(W4:W59)</f>
        <v>2.2777533888329399E-2</v>
      </c>
      <c r="AT5" s="15">
        <f t="shared" si="21"/>
        <v>2.2365030793651642E-2</v>
      </c>
      <c r="AU5" s="15">
        <f t="shared" si="21"/>
        <v>2.8749467287844825E-2</v>
      </c>
      <c r="AV5" s="15">
        <f t="shared" si="21"/>
        <v>2.4742141327950891E-2</v>
      </c>
      <c r="AW5" s="15">
        <f t="shared" si="21"/>
        <v>1.9407412794264237E-2</v>
      </c>
      <c r="AX5" s="15">
        <f t="shared" si="21"/>
        <v>2.557872327778116E-2</v>
      </c>
      <c r="AY5" s="15">
        <f t="shared" si="21"/>
        <v>2.8803252631765218E-2</v>
      </c>
      <c r="AZ5" s="15">
        <f t="shared" si="21"/>
        <v>6.5036458928696805E-2</v>
      </c>
      <c r="BA5" s="15">
        <f t="shared" si="21"/>
        <v>5.6425166705418361E-2</v>
      </c>
      <c r="BB5" s="15">
        <f t="shared" si="21"/>
        <v>4.2086070636711832E-2</v>
      </c>
      <c r="BC5" s="15">
        <f t="shared" si="21"/>
        <v>8.805358102393783E-2</v>
      </c>
      <c r="BD5" s="15">
        <f t="shared" si="21"/>
        <v>4.9172301257175838E-2</v>
      </c>
      <c r="BE5" s="15">
        <f t="shared" si="21"/>
        <v>7.7373668585687672E-2</v>
      </c>
      <c r="BF5" s="15">
        <f t="shared" si="21"/>
        <v>5.2455376358784271E-2</v>
      </c>
      <c r="BG5" s="15">
        <f t="shared" si="21"/>
        <v>6.9919245231553531E-2</v>
      </c>
      <c r="BH5" s="15">
        <f t="shared" si="21"/>
        <v>0.12445714455031541</v>
      </c>
      <c r="BI5" s="15">
        <f t="shared" si="21"/>
        <v>3.3114386466982546E-2</v>
      </c>
      <c r="BJ5" s="15">
        <f t="shared" si="21"/>
        <v>7.1991359837310434E-2</v>
      </c>
      <c r="BK5" s="15">
        <f t="shared" si="21"/>
        <v>0.11563777500535526</v>
      </c>
      <c r="BL5" s="20">
        <f t="shared" si="21"/>
        <v>2.7247650163587284E-2</v>
      </c>
      <c r="BM5" s="134">
        <f t="shared" ref="BM5:BM13" si="22">MEDIAN(AS5:BL5)</f>
        <v>4.5629185946943832E-2</v>
      </c>
      <c r="BN5" s="132">
        <f t="shared" ref="BN5:BN13" si="23">MIN(AS5:BL5)</f>
        <v>1.9407412794264237E-2</v>
      </c>
      <c r="BO5" s="3">
        <f t="shared" ref="BO5:BO13" si="24">MAX(AS5:BL5)</f>
        <v>0.12445714455031541</v>
      </c>
      <c r="BP5" s="3">
        <f t="shared" ref="BP5:BP13" si="25">BO5-BN5</f>
        <v>0.10504973175605117</v>
      </c>
      <c r="BQ5" s="20">
        <f t="shared" ref="BQ5:BQ13" si="26">(QUARTILE(AS5:BL5,3)-QUARTILE(AS5:BL5,1))/BM5</f>
        <v>0.95567901411963985</v>
      </c>
      <c r="BR5" s="15"/>
      <c r="BT5" s="4">
        <v>0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0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5">
        <v>0</v>
      </c>
      <c r="CR5" s="15"/>
      <c r="CS5" s="15"/>
      <c r="CT5" s="15"/>
    </row>
    <row r="6" spans="2:98" x14ac:dyDescent="0.25">
      <c r="B6" s="21">
        <v>0.32486177710124498</v>
      </c>
      <c r="C6" s="15">
        <v>0.225982992311654</v>
      </c>
      <c r="D6" s="15">
        <v>0.39069962757612903</v>
      </c>
      <c r="E6" s="15">
        <v>2.89099707925716</v>
      </c>
      <c r="F6" s="15">
        <v>2.6557767385245099</v>
      </c>
      <c r="G6" s="15">
        <v>0.86028027255991701</v>
      </c>
      <c r="H6" s="15">
        <v>1.11769167151976</v>
      </c>
      <c r="I6" s="15">
        <v>2.4606222981383499</v>
      </c>
      <c r="J6" s="15">
        <v>1.5443545635770899</v>
      </c>
      <c r="K6" s="15">
        <v>1.3105170217248301</v>
      </c>
      <c r="L6" s="15">
        <v>0.96479490253584899</v>
      </c>
      <c r="M6" s="15">
        <v>8.3211068505008008</v>
      </c>
      <c r="N6" s="15">
        <v>4.3372222856015696</v>
      </c>
      <c r="O6" s="15">
        <v>0.45400128238527798</v>
      </c>
      <c r="P6" s="15">
        <v>0.60515106747909597</v>
      </c>
      <c r="Q6" s="15">
        <v>7.7208886947256703</v>
      </c>
      <c r="R6" s="15">
        <v>2.4774858029908802</v>
      </c>
      <c r="S6" s="15">
        <v>3.9225478542194598</v>
      </c>
      <c r="T6" s="15">
        <v>1.8656408331352301</v>
      </c>
      <c r="U6" s="20">
        <v>1.61312031164324</v>
      </c>
      <c r="W6" s="21">
        <f t="shared" si="0"/>
        <v>3.7534578521229912E-2</v>
      </c>
      <c r="X6" s="15">
        <f t="shared" si="1"/>
        <v>2.6110108874830035E-2</v>
      </c>
      <c r="Y6" s="15">
        <f t="shared" si="2"/>
        <v>4.5141493654087692E-2</v>
      </c>
      <c r="Z6" s="15">
        <f t="shared" si="3"/>
        <v>0.33402623677148002</v>
      </c>
      <c r="AA6" s="15">
        <f t="shared" si="4"/>
        <v>0.30684884327261808</v>
      </c>
      <c r="AB6" s="15">
        <f t="shared" si="5"/>
        <v>9.9396911907558269E-2</v>
      </c>
      <c r="AC6" s="15">
        <f t="shared" si="6"/>
        <v>0.12913826360713573</v>
      </c>
      <c r="AD6" s="15">
        <f t="shared" si="7"/>
        <v>0.28430066991777581</v>
      </c>
      <c r="AE6" s="15">
        <f t="shared" si="8"/>
        <v>0.17843495824114264</v>
      </c>
      <c r="AF6" s="15">
        <f t="shared" si="9"/>
        <v>0.15141733353262044</v>
      </c>
      <c r="AG6" s="15">
        <f t="shared" si="10"/>
        <v>0.11147254795330432</v>
      </c>
      <c r="AH6" s="15">
        <f t="shared" si="11"/>
        <v>0.96142193535537834</v>
      </c>
      <c r="AI6" s="15">
        <f t="shared" si="12"/>
        <v>0.50112331433871393</v>
      </c>
      <c r="AJ6" s="15">
        <f t="shared" si="13"/>
        <v>5.2455376358784271E-2</v>
      </c>
      <c r="AK6" s="15">
        <f t="shared" si="14"/>
        <v>6.9919245231553531E-2</v>
      </c>
      <c r="AL6" s="15">
        <f t="shared" si="15"/>
        <v>0.89207263948303506</v>
      </c>
      <c r="AM6" s="15">
        <f t="shared" si="16"/>
        <v>0.2862490818013726</v>
      </c>
      <c r="AN6" s="15">
        <f t="shared" si="17"/>
        <v>0.45321176825181503</v>
      </c>
      <c r="AO6" s="15">
        <f t="shared" si="18"/>
        <v>0.21555642208379316</v>
      </c>
      <c r="AP6" s="20">
        <f t="shared" si="19"/>
        <v>0.18638016310147196</v>
      </c>
      <c r="AR6" s="4" t="s">
        <v>22</v>
      </c>
      <c r="AS6" s="15">
        <f t="shared" ref="AS6:BL6" si="27">MAX(W4:W59)</f>
        <v>0.89788373261246546</v>
      </c>
      <c r="AT6" s="15">
        <f t="shared" si="27"/>
        <v>1.0231015034569311</v>
      </c>
      <c r="AU6" s="15">
        <f t="shared" si="27"/>
        <v>0.89144218565141409</v>
      </c>
      <c r="AV6" s="15">
        <f t="shared" si="27"/>
        <v>0.98339714777431531</v>
      </c>
      <c r="AW6" s="15">
        <f t="shared" si="27"/>
        <v>0.88609737175404146</v>
      </c>
      <c r="AX6" s="15">
        <f t="shared" si="27"/>
        <v>0.68327247247182188</v>
      </c>
      <c r="AY6" s="15">
        <f t="shared" si="27"/>
        <v>0.87686184898812347</v>
      </c>
      <c r="AZ6" s="15">
        <f t="shared" si="27"/>
        <v>0.97598394240427944</v>
      </c>
      <c r="BA6" s="15">
        <f t="shared" si="27"/>
        <v>1.0178962427897353</v>
      </c>
      <c r="BB6" s="15">
        <f t="shared" si="27"/>
        <v>1.0147153684602113</v>
      </c>
      <c r="BC6" s="15">
        <f t="shared" si="27"/>
        <v>1.0369272333437156</v>
      </c>
      <c r="BD6" s="15">
        <f t="shared" si="27"/>
        <v>0.98066460460306637</v>
      </c>
      <c r="BE6" s="15">
        <f t="shared" si="27"/>
        <v>1.0506082458574673</v>
      </c>
      <c r="BF6" s="15">
        <f t="shared" si="27"/>
        <v>0.88277827747318294</v>
      </c>
      <c r="BG6" s="15">
        <f t="shared" si="27"/>
        <v>0.88871985384991437</v>
      </c>
      <c r="BH6" s="15">
        <f t="shared" si="27"/>
        <v>0.89207263948303506</v>
      </c>
      <c r="BI6" s="15">
        <f t="shared" si="27"/>
        <v>1.0142411959127808</v>
      </c>
      <c r="BJ6" s="15">
        <f t="shared" si="27"/>
        <v>0.87897742124577338</v>
      </c>
      <c r="BK6" s="15">
        <f t="shared" si="27"/>
        <v>0.91283740658887913</v>
      </c>
      <c r="BL6" s="20">
        <f t="shared" si="27"/>
        <v>0.91971801355561045</v>
      </c>
      <c r="BM6" s="134">
        <f t="shared" si="22"/>
        <v>0.91627771007224479</v>
      </c>
      <c r="BN6" s="132">
        <f t="shared" si="23"/>
        <v>0.68327247247182188</v>
      </c>
      <c r="BO6" s="3">
        <f t="shared" si="24"/>
        <v>1.0506082458574673</v>
      </c>
      <c r="BP6" s="3">
        <f t="shared" si="25"/>
        <v>0.36733577338564538</v>
      </c>
      <c r="BQ6" s="20">
        <f t="shared" si="26"/>
        <v>0.1378354011402661</v>
      </c>
      <c r="BR6" s="15"/>
      <c r="BT6" s="4">
        <v>0.05</v>
      </c>
      <c r="BU6" s="1">
        <v>4</v>
      </c>
      <c r="BV6" s="1">
        <v>8</v>
      </c>
      <c r="BW6" s="1">
        <v>4</v>
      </c>
      <c r="BX6" s="1">
        <v>1</v>
      </c>
      <c r="BY6" s="1">
        <v>9</v>
      </c>
      <c r="BZ6" s="1">
        <v>4</v>
      </c>
      <c r="CA6" s="1">
        <v>4</v>
      </c>
      <c r="CB6" s="1">
        <v>0</v>
      </c>
      <c r="CC6" s="1">
        <v>0</v>
      </c>
      <c r="CD6" s="1">
        <v>1</v>
      </c>
      <c r="CE6" s="1">
        <v>0</v>
      </c>
      <c r="CF6" s="1">
        <v>1</v>
      </c>
      <c r="CG6" s="1">
        <v>0</v>
      </c>
      <c r="CH6" s="1">
        <v>0</v>
      </c>
      <c r="CI6" s="1">
        <v>0</v>
      </c>
      <c r="CJ6" s="1">
        <v>0</v>
      </c>
      <c r="CK6" s="1">
        <v>1</v>
      </c>
      <c r="CL6" s="1">
        <v>0</v>
      </c>
      <c r="CM6" s="1">
        <v>0</v>
      </c>
      <c r="CN6" s="5">
        <v>3</v>
      </c>
      <c r="CR6" s="15"/>
      <c r="CS6" s="15"/>
      <c r="CT6" s="15"/>
    </row>
    <row r="7" spans="2:98" x14ac:dyDescent="0.25">
      <c r="B7" s="21">
        <v>0.34251560078923199</v>
      </c>
      <c r="C7" s="15">
        <v>0.23105949580330701</v>
      </c>
      <c r="D7" s="15">
        <v>0.396201633778134</v>
      </c>
      <c r="E7" s="15">
        <v>6.1486438049814103</v>
      </c>
      <c r="F7" s="15">
        <v>0.78782379792332002</v>
      </c>
      <c r="G7" s="15">
        <v>0.60354631601794695</v>
      </c>
      <c r="H7" s="15">
        <v>0.46164831617892899</v>
      </c>
      <c r="I7" s="15">
        <v>1.39749554754632</v>
      </c>
      <c r="J7" s="15">
        <v>4.8622368636249904</v>
      </c>
      <c r="K7" s="15">
        <v>0.36425494136074099</v>
      </c>
      <c r="L7" s="15">
        <v>1.49511392735502</v>
      </c>
      <c r="M7" s="15">
        <v>1.6150560369846201</v>
      </c>
      <c r="N7" s="15">
        <v>3.2219532690964301</v>
      </c>
      <c r="O7" s="15">
        <v>7.6404459915303997</v>
      </c>
      <c r="P7" s="15">
        <v>3.1249495545857902</v>
      </c>
      <c r="Q7" s="15">
        <v>3.36414594023588</v>
      </c>
      <c r="R7" s="15">
        <v>7.7187485432759901</v>
      </c>
      <c r="S7" s="15">
        <v>2.9559403448810002</v>
      </c>
      <c r="T7" s="15">
        <v>2.5569098258964398</v>
      </c>
      <c r="U7" s="20">
        <v>0.23582841216584799</v>
      </c>
      <c r="W7" s="21">
        <f t="shared" si="0"/>
        <v>3.9574303961783006E-2</v>
      </c>
      <c r="X7" s="15">
        <f t="shared" si="1"/>
        <v>2.6696648850757593E-2</v>
      </c>
      <c r="Y7" s="15">
        <f t="shared" si="2"/>
        <v>4.5777196277080753E-2</v>
      </c>
      <c r="Z7" s="15">
        <f t="shared" si="3"/>
        <v>0.71041522876734942</v>
      </c>
      <c r="AA7" s="15">
        <f t="shared" si="4"/>
        <v>9.1025279944924306E-2</v>
      </c>
      <c r="AB7" s="15">
        <f t="shared" si="5"/>
        <v>6.9733832006695182E-2</v>
      </c>
      <c r="AC7" s="15">
        <f t="shared" si="6"/>
        <v>5.3338915791903974E-2</v>
      </c>
      <c r="AD7" s="15">
        <f t="shared" si="7"/>
        <v>0.16146684547040088</v>
      </c>
      <c r="AE7" s="15">
        <f t="shared" si="8"/>
        <v>0.56178357754188213</v>
      </c>
      <c r="AF7" s="15">
        <f t="shared" si="9"/>
        <v>4.2086070636711832E-2</v>
      </c>
      <c r="AG7" s="15">
        <f t="shared" si="10"/>
        <v>0.17274568773599303</v>
      </c>
      <c r="AH7" s="15">
        <f t="shared" si="11"/>
        <v>0.1866038170981652</v>
      </c>
      <c r="AI7" s="15">
        <f t="shared" si="12"/>
        <v>0.37226496465585551</v>
      </c>
      <c r="AJ7" s="15">
        <f t="shared" si="13"/>
        <v>0.88277827747318294</v>
      </c>
      <c r="AK7" s="15">
        <f t="shared" si="14"/>
        <v>0.36105714091112528</v>
      </c>
      <c r="AL7" s="15">
        <f t="shared" si="15"/>
        <v>0.38869392723695889</v>
      </c>
      <c r="AM7" s="15">
        <f t="shared" si="16"/>
        <v>0.8918253660630836</v>
      </c>
      <c r="AN7" s="15">
        <f t="shared" si="17"/>
        <v>0.34152979143627954</v>
      </c>
      <c r="AO7" s="15">
        <f t="shared" si="18"/>
        <v>0.29542574533754351</v>
      </c>
      <c r="AP7" s="20">
        <f t="shared" si="19"/>
        <v>2.7247650163587284E-2</v>
      </c>
      <c r="AR7" s="4" t="s">
        <v>81</v>
      </c>
      <c r="AS7" s="15">
        <f>AS6-AS5</f>
        <v>0.87510619872413609</v>
      </c>
      <c r="AT7" s="15">
        <f t="shared" ref="AT7:BL7" si="28">AT6-AT5</f>
        <v>1.0007364726632795</v>
      </c>
      <c r="AU7" s="15">
        <f t="shared" si="28"/>
        <v>0.86269271836356931</v>
      </c>
      <c r="AV7" s="15">
        <f t="shared" si="28"/>
        <v>0.95865500644636437</v>
      </c>
      <c r="AW7" s="15">
        <f t="shared" si="28"/>
        <v>0.86668995895977718</v>
      </c>
      <c r="AX7" s="15">
        <f t="shared" si="28"/>
        <v>0.65769374919404067</v>
      </c>
      <c r="AY7" s="15">
        <f t="shared" si="28"/>
        <v>0.84805859635635827</v>
      </c>
      <c r="AZ7" s="15">
        <f t="shared" si="28"/>
        <v>0.91094748347558263</v>
      </c>
      <c r="BA7" s="15">
        <f t="shared" si="28"/>
        <v>0.96147107608431703</v>
      </c>
      <c r="BB7" s="15">
        <f t="shared" si="28"/>
        <v>0.97262929782349938</v>
      </c>
      <c r="BC7" s="15">
        <f t="shared" si="28"/>
        <v>0.94887365231977783</v>
      </c>
      <c r="BD7" s="15">
        <f t="shared" si="28"/>
        <v>0.9314923033458905</v>
      </c>
      <c r="BE7" s="15">
        <f t="shared" si="28"/>
        <v>0.97323457727177964</v>
      </c>
      <c r="BF7" s="15">
        <f t="shared" si="28"/>
        <v>0.83032290111439866</v>
      </c>
      <c r="BG7" s="15">
        <f t="shared" si="28"/>
        <v>0.81880060861836079</v>
      </c>
      <c r="BH7" s="15">
        <f t="shared" si="28"/>
        <v>0.76761549493271963</v>
      </c>
      <c r="BI7" s="15">
        <f t="shared" si="28"/>
        <v>0.98112680944579833</v>
      </c>
      <c r="BJ7" s="15">
        <f t="shared" si="28"/>
        <v>0.80698606140846296</v>
      </c>
      <c r="BK7" s="15">
        <f t="shared" si="28"/>
        <v>0.79719963158352392</v>
      </c>
      <c r="BL7" s="15">
        <f t="shared" si="28"/>
        <v>0.89247036339202312</v>
      </c>
      <c r="BM7" s="134">
        <f t="shared" si="22"/>
        <v>0.88378828105807961</v>
      </c>
      <c r="BN7" s="132">
        <f t="shared" si="23"/>
        <v>0.65769374919404067</v>
      </c>
      <c r="BO7" s="3">
        <f t="shared" si="24"/>
        <v>1.0007364726632795</v>
      </c>
      <c r="BP7" s="3">
        <f t="shared" si="25"/>
        <v>0.34304272346923881</v>
      </c>
      <c r="BQ7" s="20">
        <f t="shared" si="26"/>
        <v>0.14926278011689789</v>
      </c>
      <c r="BR7" s="15"/>
      <c r="BT7" s="4">
        <v>0.1</v>
      </c>
      <c r="BU7" s="1">
        <v>3</v>
      </c>
      <c r="BV7" s="1">
        <v>7</v>
      </c>
      <c r="BW7" s="1">
        <v>7</v>
      </c>
      <c r="BX7" s="1">
        <v>4</v>
      </c>
      <c r="BY7" s="1">
        <v>18</v>
      </c>
      <c r="BZ7" s="1">
        <v>6</v>
      </c>
      <c r="CA7" s="1">
        <v>4</v>
      </c>
      <c r="CB7" s="1">
        <v>2</v>
      </c>
      <c r="CC7" s="1">
        <v>4</v>
      </c>
      <c r="CD7" s="1">
        <v>0</v>
      </c>
      <c r="CE7" s="1">
        <v>2</v>
      </c>
      <c r="CF7" s="1">
        <v>2</v>
      </c>
      <c r="CG7" s="1">
        <v>3</v>
      </c>
      <c r="CH7" s="1">
        <v>2</v>
      </c>
      <c r="CI7" s="1">
        <v>1</v>
      </c>
      <c r="CJ7" s="1">
        <v>0</v>
      </c>
      <c r="CK7" s="1">
        <v>2</v>
      </c>
      <c r="CL7" s="1">
        <v>3</v>
      </c>
      <c r="CM7" s="1">
        <v>0</v>
      </c>
      <c r="CN7" s="5">
        <v>2</v>
      </c>
      <c r="CR7" s="15"/>
      <c r="CS7" s="15"/>
      <c r="CT7" s="15"/>
    </row>
    <row r="8" spans="2:98" x14ac:dyDescent="0.25">
      <c r="B8" s="21">
        <v>0.50076083179934205</v>
      </c>
      <c r="C8" s="15">
        <v>0.23832251942197999</v>
      </c>
      <c r="D8" s="15">
        <v>0.43718058493513601</v>
      </c>
      <c r="E8" s="15">
        <v>1.4787713875275801</v>
      </c>
      <c r="F8" s="15">
        <v>0.33075726040976999</v>
      </c>
      <c r="G8" s="15">
        <v>1.03841977376092</v>
      </c>
      <c r="H8" s="15">
        <v>4.7572576522685601</v>
      </c>
      <c r="I8" s="15">
        <v>1.3945966919902399</v>
      </c>
      <c r="J8" s="15">
        <v>0.84845397244806697</v>
      </c>
      <c r="K8" s="15">
        <v>1.33282404639291</v>
      </c>
      <c r="L8" s="15">
        <v>2.5626276694933798</v>
      </c>
      <c r="M8" s="15">
        <v>4.78957001713969</v>
      </c>
      <c r="N8" s="15">
        <v>0.66966910160912696</v>
      </c>
      <c r="O8" s="15">
        <v>2.2897624413981301</v>
      </c>
      <c r="P8" s="15">
        <v>1.7188980694390901</v>
      </c>
      <c r="Q8" s="15">
        <v>6.9171070482394601</v>
      </c>
      <c r="R8" s="15">
        <v>0.44272876563793001</v>
      </c>
      <c r="S8" s="15">
        <v>1.9790927710969399</v>
      </c>
      <c r="T8" s="15">
        <v>1.9981703972906599</v>
      </c>
      <c r="U8" s="20">
        <v>1.1551979736465701</v>
      </c>
      <c r="W8" s="21">
        <f t="shared" si="0"/>
        <v>5.7857981721472211E-2</v>
      </c>
      <c r="X8" s="15">
        <f t="shared" si="1"/>
        <v>2.7535819690581161E-2</v>
      </c>
      <c r="Y8" s="15">
        <f t="shared" si="2"/>
        <v>5.051191044888919E-2</v>
      </c>
      <c r="Z8" s="15">
        <f t="shared" si="3"/>
        <v>0.17085746822964526</v>
      </c>
      <c r="AA8" s="15">
        <f t="shared" si="4"/>
        <v>3.8215743548211431E-2</v>
      </c>
      <c r="AB8" s="15">
        <f t="shared" si="5"/>
        <v>0.11997917663326629</v>
      </c>
      <c r="AC8" s="15">
        <f t="shared" si="6"/>
        <v>0.54965426369365211</v>
      </c>
      <c r="AD8" s="15">
        <f t="shared" si="7"/>
        <v>0.16113191126403695</v>
      </c>
      <c r="AE8" s="15">
        <f t="shared" si="8"/>
        <v>9.8030499416298877E-2</v>
      </c>
      <c r="AF8" s="15">
        <f t="shared" si="9"/>
        <v>0.15399469051333445</v>
      </c>
      <c r="AG8" s="15">
        <f t="shared" si="10"/>
        <v>0.29608638584556662</v>
      </c>
      <c r="AH8" s="15">
        <f t="shared" si="11"/>
        <v>0.5533876391842506</v>
      </c>
      <c r="AI8" s="15">
        <f t="shared" si="12"/>
        <v>7.7373668585687672E-2</v>
      </c>
      <c r="AJ8" s="15">
        <f t="shared" si="13"/>
        <v>0.26455949640648524</v>
      </c>
      <c r="AK8" s="15">
        <f t="shared" si="14"/>
        <v>0.19860174112525589</v>
      </c>
      <c r="AL8" s="15">
        <f t="shared" si="15"/>
        <v>0.79920358731825059</v>
      </c>
      <c r="AM8" s="15">
        <f t="shared" si="16"/>
        <v>5.115294808063893E-2</v>
      </c>
      <c r="AN8" s="15">
        <f t="shared" si="17"/>
        <v>0.22866467603661925</v>
      </c>
      <c r="AO8" s="15">
        <f t="shared" si="18"/>
        <v>0.23086890783254299</v>
      </c>
      <c r="AP8" s="20">
        <f t="shared" si="19"/>
        <v>0.13347174738839629</v>
      </c>
      <c r="AR8" s="4" t="s">
        <v>84</v>
      </c>
      <c r="AS8" s="15">
        <f>MEDIAN(W4:W59)</f>
        <v>0.16378487402586017</v>
      </c>
      <c r="AT8" s="15">
        <f t="shared" ref="AT8:BL8" si="29">MEDIAN(X4:X59)</f>
        <v>0.13843403623433909</v>
      </c>
      <c r="AU8" s="15">
        <f t="shared" si="29"/>
        <v>0.16414484291132114</v>
      </c>
      <c r="AV8" s="15">
        <f t="shared" si="29"/>
        <v>0.21194452686068393</v>
      </c>
      <c r="AW8" s="15">
        <f t="shared" si="29"/>
        <v>0.10462403026673966</v>
      </c>
      <c r="AX8" s="15">
        <f t="shared" si="29"/>
        <v>0.19417255097337663</v>
      </c>
      <c r="AY8" s="15">
        <f t="shared" si="29"/>
        <v>0.18570143774754533</v>
      </c>
      <c r="AZ8" s="15">
        <f t="shared" si="29"/>
        <v>0.26896217481502421</v>
      </c>
      <c r="BA8" s="15">
        <f t="shared" si="29"/>
        <v>0.27779376843298664</v>
      </c>
      <c r="BB8" s="15">
        <f t="shared" si="29"/>
        <v>0.31875668237457072</v>
      </c>
      <c r="BC8" s="15">
        <f t="shared" si="29"/>
        <v>0.27262678812781627</v>
      </c>
      <c r="BD8" s="15">
        <f t="shared" si="29"/>
        <v>0.1866038170981652</v>
      </c>
      <c r="BE8" s="15">
        <f t="shared" si="29"/>
        <v>0.21963545576854993</v>
      </c>
      <c r="BF8" s="15">
        <f t="shared" si="29"/>
        <v>0.25858233861711954</v>
      </c>
      <c r="BG8" s="15">
        <f t="shared" si="29"/>
        <v>0.32279805610391787</v>
      </c>
      <c r="BH8" s="15">
        <f t="shared" si="29"/>
        <v>0.42266310999248169</v>
      </c>
      <c r="BI8" s="15">
        <f t="shared" si="29"/>
        <v>0.26059258457599938</v>
      </c>
      <c r="BJ8" s="15">
        <f t="shared" si="29"/>
        <v>0.23187145435381798</v>
      </c>
      <c r="BK8" s="15">
        <f t="shared" si="29"/>
        <v>0.39388628488666771</v>
      </c>
      <c r="BL8" s="15">
        <f t="shared" si="29"/>
        <v>0.18791922133234948</v>
      </c>
      <c r="BM8" s="134">
        <f t="shared" si="22"/>
        <v>0.22575345506118394</v>
      </c>
      <c r="BN8" s="132">
        <f t="shared" si="23"/>
        <v>0.10462403026673966</v>
      </c>
      <c r="BO8" s="3">
        <f t="shared" si="24"/>
        <v>0.42266310999248169</v>
      </c>
      <c r="BP8" s="3">
        <f t="shared" si="25"/>
        <v>0.31803907972574202</v>
      </c>
      <c r="BQ8" s="20">
        <f t="shared" si="26"/>
        <v>0.38776952901949324</v>
      </c>
      <c r="BR8" s="15"/>
      <c r="BT8" s="4">
        <v>0.15</v>
      </c>
      <c r="BU8" s="1">
        <v>6</v>
      </c>
      <c r="BV8" s="1">
        <v>5</v>
      </c>
      <c r="BW8" s="1">
        <v>4</v>
      </c>
      <c r="BX8" s="1">
        <v>2</v>
      </c>
      <c r="BY8" s="1">
        <v>7</v>
      </c>
      <c r="BZ8" s="1">
        <v>3</v>
      </c>
      <c r="CA8" s="1">
        <v>7</v>
      </c>
      <c r="CB8" s="1">
        <v>2</v>
      </c>
      <c r="CC8" s="1">
        <v>1</v>
      </c>
      <c r="CD8" s="1">
        <v>1</v>
      </c>
      <c r="CE8" s="1">
        <v>2</v>
      </c>
      <c r="CF8" s="1">
        <v>8</v>
      </c>
      <c r="CG8" s="1">
        <v>6</v>
      </c>
      <c r="CH8" s="1">
        <v>3</v>
      </c>
      <c r="CI8" s="1">
        <v>1</v>
      </c>
      <c r="CJ8" s="1">
        <v>1</v>
      </c>
      <c r="CK8" s="1">
        <v>3</v>
      </c>
      <c r="CL8" s="1">
        <v>3</v>
      </c>
      <c r="CM8" s="1">
        <v>3</v>
      </c>
      <c r="CN8" s="5">
        <v>4</v>
      </c>
      <c r="CR8" s="15"/>
      <c r="CS8" s="15"/>
      <c r="CT8" s="15"/>
    </row>
    <row r="9" spans="2:98" x14ac:dyDescent="0.25">
      <c r="B9" s="21">
        <v>0.746128868432828</v>
      </c>
      <c r="C9" s="15">
        <v>0.29984237511657102</v>
      </c>
      <c r="D9" s="15">
        <v>0.481021914254043</v>
      </c>
      <c r="E9" s="15">
        <v>6.0989891205250499</v>
      </c>
      <c r="F9" s="15">
        <v>1.7976181257754</v>
      </c>
      <c r="G9" s="15">
        <v>1.89336428397162</v>
      </c>
      <c r="H9" s="15">
        <v>2.0052248274375901</v>
      </c>
      <c r="I9" s="15">
        <v>3.4715762954798799</v>
      </c>
      <c r="J9" s="15">
        <v>8.8098919813451602</v>
      </c>
      <c r="K9" s="15">
        <v>2.0507999570962698</v>
      </c>
      <c r="L9" s="15">
        <v>1.91857036343696</v>
      </c>
      <c r="M9" s="15">
        <v>8.4876521528395408</v>
      </c>
      <c r="N9" s="15">
        <v>0.92996358787894895</v>
      </c>
      <c r="O9" s="15">
        <v>0.64718422980270895</v>
      </c>
      <c r="P9" s="15">
        <v>2.4626847965730301</v>
      </c>
      <c r="Q9" s="15">
        <v>4.3470576971730397</v>
      </c>
      <c r="R9" s="15">
        <v>6.4064154510653397</v>
      </c>
      <c r="S9" s="15">
        <v>1.8392946749492101</v>
      </c>
      <c r="T9" s="15">
        <v>7.6813689934414997</v>
      </c>
      <c r="U9" s="20">
        <v>0.459412974653365</v>
      </c>
      <c r="W9" s="21">
        <f t="shared" si="0"/>
        <v>8.6207841528922913E-2</v>
      </c>
      <c r="X9" s="15">
        <f t="shared" si="1"/>
        <v>3.4643833057951587E-2</v>
      </c>
      <c r="Y9" s="15">
        <f t="shared" si="2"/>
        <v>5.5577344223459606E-2</v>
      </c>
      <c r="Z9" s="15">
        <f t="shared" si="3"/>
        <v>0.70467811906701894</v>
      </c>
      <c r="AA9" s="15">
        <f t="shared" si="4"/>
        <v>0.20769706825827841</v>
      </c>
      <c r="AB9" s="15">
        <f t="shared" si="5"/>
        <v>0.21875959375755283</v>
      </c>
      <c r="AC9" s="15">
        <f t="shared" si="6"/>
        <v>0.23168397775131019</v>
      </c>
      <c r="AD9" s="15">
        <f t="shared" si="7"/>
        <v>0.40110644661812583</v>
      </c>
      <c r="AE9" s="15">
        <f t="shared" si="8"/>
        <v>1.0178962427897353</v>
      </c>
      <c r="AF9" s="15">
        <f t="shared" si="9"/>
        <v>0.23694973507755857</v>
      </c>
      <c r="AG9" s="15">
        <f t="shared" si="10"/>
        <v>0.22167190796498668</v>
      </c>
      <c r="AH9" s="15">
        <f t="shared" si="11"/>
        <v>0.98066460460306637</v>
      </c>
      <c r="AI9" s="15">
        <f t="shared" si="12"/>
        <v>0.10744813262610615</v>
      </c>
      <c r="AJ9" s="15">
        <f t="shared" si="13"/>
        <v>7.4775763119897032E-2</v>
      </c>
      <c r="AK9" s="15">
        <f t="shared" si="14"/>
        <v>0.28453897129671052</v>
      </c>
      <c r="AL9" s="15">
        <f t="shared" si="15"/>
        <v>0.50225969926898195</v>
      </c>
      <c r="AM9" s="15">
        <f t="shared" si="16"/>
        <v>0.74019820347375376</v>
      </c>
      <c r="AN9" s="15">
        <f t="shared" si="17"/>
        <v>0.21251238300972961</v>
      </c>
      <c r="AO9" s="15">
        <f t="shared" si="18"/>
        <v>0.8875065272607161</v>
      </c>
      <c r="AP9" s="20">
        <f t="shared" si="19"/>
        <v>5.3080644096287107E-2</v>
      </c>
      <c r="AR9" s="78" t="s">
        <v>64</v>
      </c>
      <c r="AS9" s="79">
        <f t="shared" ref="AS9:BL9" si="30">AVERAGE(W4:W59)</f>
        <v>0.24922205307659046</v>
      </c>
      <c r="AT9" s="79">
        <f t="shared" si="30"/>
        <v>0.22629552085215865</v>
      </c>
      <c r="AU9" s="79">
        <f t="shared" si="30"/>
        <v>0.24917877878146003</v>
      </c>
      <c r="AV9" s="79">
        <f t="shared" si="30"/>
        <v>0.32554945897860094</v>
      </c>
      <c r="AW9" s="79">
        <f t="shared" si="30"/>
        <v>0.18550194884601037</v>
      </c>
      <c r="AX9" s="79">
        <f t="shared" si="30"/>
        <v>0.23959767881226365</v>
      </c>
      <c r="AY9" s="79">
        <f t="shared" si="30"/>
        <v>0.25875508645824163</v>
      </c>
      <c r="AZ9" s="79">
        <f t="shared" si="30"/>
        <v>0.32210097211667821</v>
      </c>
      <c r="BA9" s="79">
        <f t="shared" si="30"/>
        <v>0.39984129999991058</v>
      </c>
      <c r="BB9" s="79">
        <f t="shared" si="30"/>
        <v>0.43411702765568944</v>
      </c>
      <c r="BC9" s="79">
        <f t="shared" si="30"/>
        <v>0.4147229732899127</v>
      </c>
      <c r="BD9" s="79">
        <f t="shared" si="30"/>
        <v>0.33597358029970209</v>
      </c>
      <c r="BE9" s="79">
        <f t="shared" si="30"/>
        <v>0.32654226980396289</v>
      </c>
      <c r="BF9" s="79">
        <f t="shared" si="30"/>
        <v>0.34730124061050371</v>
      </c>
      <c r="BG9" s="79">
        <f t="shared" si="30"/>
        <v>0.38555731233309842</v>
      </c>
      <c r="BH9" s="79">
        <f t="shared" si="30"/>
        <v>0.46226418112614076</v>
      </c>
      <c r="BI9" s="79">
        <f t="shared" si="30"/>
        <v>0.3596056073578589</v>
      </c>
      <c r="BJ9" s="79">
        <f t="shared" si="30"/>
        <v>0.34277244595907724</v>
      </c>
      <c r="BK9" s="79">
        <f t="shared" si="30"/>
        <v>0.42744574422887593</v>
      </c>
      <c r="BL9" s="80">
        <f t="shared" si="30"/>
        <v>0.2798018394466969</v>
      </c>
      <c r="BM9" s="134">
        <f t="shared" si="22"/>
        <v>0.33125792505183249</v>
      </c>
      <c r="BN9" s="132">
        <f t="shared" si="23"/>
        <v>0.18550194884601037</v>
      </c>
      <c r="BO9" s="3">
        <f t="shared" si="24"/>
        <v>0.46226418112614076</v>
      </c>
      <c r="BP9" s="3">
        <f t="shared" si="25"/>
        <v>0.27676223228013042</v>
      </c>
      <c r="BQ9" s="20">
        <f t="shared" si="26"/>
        <v>0.40076469450866725</v>
      </c>
      <c r="BR9" s="130"/>
      <c r="BT9" s="4">
        <v>0.2</v>
      </c>
      <c r="BU9" s="1">
        <v>4</v>
      </c>
      <c r="BV9" s="1">
        <v>4</v>
      </c>
      <c r="BW9" s="1">
        <v>4</v>
      </c>
      <c r="BX9" s="1">
        <v>5</v>
      </c>
      <c r="BY9" s="1">
        <v>3</v>
      </c>
      <c r="BZ9" s="1">
        <v>2</v>
      </c>
      <c r="CA9" s="1">
        <v>3</v>
      </c>
      <c r="CB9" s="1">
        <v>3</v>
      </c>
      <c r="CC9" s="1">
        <v>1</v>
      </c>
      <c r="CD9" s="1">
        <v>3</v>
      </c>
      <c r="CE9" s="1">
        <v>1</v>
      </c>
      <c r="CF9" s="1">
        <v>2</v>
      </c>
      <c r="CG9" s="1">
        <v>1</v>
      </c>
      <c r="CH9" s="1">
        <v>1</v>
      </c>
      <c r="CI9" s="1">
        <v>2</v>
      </c>
      <c r="CJ9" s="1">
        <v>0</v>
      </c>
      <c r="CK9" s="1">
        <v>3</v>
      </c>
      <c r="CL9" s="1">
        <v>2</v>
      </c>
      <c r="CM9" s="1">
        <v>1</v>
      </c>
      <c r="CN9" s="5">
        <v>6</v>
      </c>
      <c r="CR9" s="15"/>
      <c r="CS9" s="15"/>
      <c r="CT9" s="15"/>
    </row>
    <row r="10" spans="2:98" x14ac:dyDescent="0.25">
      <c r="B10" s="21">
        <v>0.76690832793279295</v>
      </c>
      <c r="C10" s="15">
        <v>0.30204958702038198</v>
      </c>
      <c r="D10" s="15">
        <v>0.53513994620599303</v>
      </c>
      <c r="E10" s="15">
        <v>3.3730482797566901</v>
      </c>
      <c r="F10" s="15">
        <v>1.1966026988521801</v>
      </c>
      <c r="G10" s="15">
        <v>3.59209569009154</v>
      </c>
      <c r="H10" s="15">
        <v>0.935948189595047</v>
      </c>
      <c r="I10" s="15">
        <v>0.66342653117190298</v>
      </c>
      <c r="J10" s="15">
        <v>8.0464217211614297</v>
      </c>
      <c r="K10" s="15">
        <v>2.7588390859519101</v>
      </c>
      <c r="L10" s="15">
        <v>0.83768477817167897</v>
      </c>
      <c r="M10" s="15">
        <v>0.42558626738085698</v>
      </c>
      <c r="N10" s="15">
        <v>1.15189495434204</v>
      </c>
      <c r="O10" s="15">
        <v>3.1009749797584498</v>
      </c>
      <c r="P10" s="15">
        <v>6.34251337184224</v>
      </c>
      <c r="Q10" s="15">
        <v>4.0106633868234596</v>
      </c>
      <c r="R10" s="15">
        <v>1.40809104364419</v>
      </c>
      <c r="S10" s="15">
        <v>3.20276085540775</v>
      </c>
      <c r="T10" s="15">
        <v>6.4041983879559297</v>
      </c>
      <c r="U10" s="20">
        <v>7.2365306135986298</v>
      </c>
      <c r="W10" s="21">
        <f t="shared" si="0"/>
        <v>8.86087034006693E-2</v>
      </c>
      <c r="X10" s="15">
        <f t="shared" si="1"/>
        <v>3.4898854652845979E-2</v>
      </c>
      <c r="Y10" s="15">
        <f t="shared" si="2"/>
        <v>6.1830149763835114E-2</v>
      </c>
      <c r="Z10" s="15">
        <f t="shared" si="3"/>
        <v>0.38972250488234422</v>
      </c>
      <c r="AA10" s="15">
        <f t="shared" si="4"/>
        <v>0.13825565555773309</v>
      </c>
      <c r="AB10" s="15">
        <f t="shared" si="5"/>
        <v>0.41503127557383468</v>
      </c>
      <c r="AC10" s="15">
        <f t="shared" si="6"/>
        <v>0.10813959440728443</v>
      </c>
      <c r="AD10" s="15">
        <f t="shared" si="7"/>
        <v>7.6652401059723027E-2</v>
      </c>
      <c r="AE10" s="15">
        <f t="shared" si="8"/>
        <v>0.92968477425319795</v>
      </c>
      <c r="AF10" s="15">
        <f t="shared" si="9"/>
        <v>0.31875668237457072</v>
      </c>
      <c r="AG10" s="15">
        <f t="shared" si="10"/>
        <v>9.6786225092048386E-2</v>
      </c>
      <c r="AH10" s="15">
        <f t="shared" si="11"/>
        <v>4.9172301257175838E-2</v>
      </c>
      <c r="AI10" s="15">
        <f t="shared" si="12"/>
        <v>0.13309011604183013</v>
      </c>
      <c r="AJ10" s="15">
        <f t="shared" si="13"/>
        <v>0.35828711493454063</v>
      </c>
      <c r="AK10" s="15">
        <f t="shared" si="14"/>
        <v>0.73281494764208421</v>
      </c>
      <c r="AL10" s="15">
        <f t="shared" si="15"/>
        <v>0.46339265012402758</v>
      </c>
      <c r="AM10" s="15">
        <f t="shared" si="16"/>
        <v>0.16269105068101558</v>
      </c>
      <c r="AN10" s="15">
        <f t="shared" si="17"/>
        <v>0.37004747029552276</v>
      </c>
      <c r="AO10" s="15">
        <f t="shared" si="18"/>
        <v>0.73994204366908478</v>
      </c>
      <c r="AP10" s="20">
        <f t="shared" si="19"/>
        <v>0.83610983403796979</v>
      </c>
      <c r="AR10" s="4" t="s">
        <v>21</v>
      </c>
      <c r="AS10" s="15">
        <f t="shared" ref="AS10:BL10" si="31">SUM(W4:W59)</f>
        <v>7.2274395392211233</v>
      </c>
      <c r="AT10" s="15">
        <f t="shared" si="31"/>
        <v>8.1466387506777114</v>
      </c>
      <c r="AU10" s="15">
        <f t="shared" si="31"/>
        <v>8.4720784785696406</v>
      </c>
      <c r="AV10" s="15">
        <f t="shared" si="31"/>
        <v>8.1387364744650235</v>
      </c>
      <c r="AW10" s="15">
        <f t="shared" si="31"/>
        <v>10.388109135376581</v>
      </c>
      <c r="AX10" s="15">
        <f t="shared" si="31"/>
        <v>7.1879303643679098</v>
      </c>
      <c r="AY10" s="15">
        <f t="shared" si="31"/>
        <v>8.7976729395802149</v>
      </c>
      <c r="AZ10" s="15">
        <f t="shared" si="31"/>
        <v>6.4420194423335646</v>
      </c>
      <c r="BA10" s="15">
        <f t="shared" si="31"/>
        <v>7.5969846999983011</v>
      </c>
      <c r="BB10" s="15">
        <f t="shared" si="31"/>
        <v>8.2482235254580996</v>
      </c>
      <c r="BC10" s="15">
        <f t="shared" si="31"/>
        <v>6.6355675726386032</v>
      </c>
      <c r="BD10" s="15">
        <f t="shared" si="31"/>
        <v>7.727392346893148</v>
      </c>
      <c r="BE10" s="15">
        <f t="shared" si="31"/>
        <v>7.8370144752951099</v>
      </c>
      <c r="BF10" s="15">
        <f t="shared" si="31"/>
        <v>5.9041210903785633</v>
      </c>
      <c r="BG10" s="15">
        <f t="shared" si="31"/>
        <v>6.1689169973295748</v>
      </c>
      <c r="BH10" s="15">
        <f t="shared" si="31"/>
        <v>6.0094343546398301</v>
      </c>
      <c r="BI10" s="15">
        <f t="shared" si="31"/>
        <v>7.9113233618728955</v>
      </c>
      <c r="BJ10" s="15">
        <f t="shared" si="31"/>
        <v>7.5409938110996988</v>
      </c>
      <c r="BK10" s="15">
        <f t="shared" si="31"/>
        <v>7.2665776518908904</v>
      </c>
      <c r="BL10" s="20">
        <f t="shared" si="31"/>
        <v>7.2748478256141196</v>
      </c>
      <c r="BM10" s="134">
        <f t="shared" si="22"/>
        <v>7.5689892555489999</v>
      </c>
      <c r="BN10" s="132">
        <f t="shared" si="23"/>
        <v>5.9041210903785633</v>
      </c>
      <c r="BO10" s="3">
        <f t="shared" si="24"/>
        <v>10.388109135376581</v>
      </c>
      <c r="BP10" s="3">
        <f t="shared" si="25"/>
        <v>4.4839880449980178</v>
      </c>
      <c r="BQ10" s="20">
        <f t="shared" si="26"/>
        <v>0.14412391671488628</v>
      </c>
      <c r="BR10" s="15"/>
      <c r="BT10" s="4">
        <v>0.25</v>
      </c>
      <c r="BU10" s="1">
        <v>1</v>
      </c>
      <c r="BV10" s="1">
        <v>2</v>
      </c>
      <c r="BW10" s="1">
        <v>4</v>
      </c>
      <c r="BX10" s="1">
        <v>2</v>
      </c>
      <c r="BY10" s="1">
        <v>5</v>
      </c>
      <c r="BZ10" s="1">
        <v>4</v>
      </c>
      <c r="CA10" s="1">
        <v>6</v>
      </c>
      <c r="CB10" s="1">
        <v>2</v>
      </c>
      <c r="CC10" s="1">
        <v>2</v>
      </c>
      <c r="CD10" s="1">
        <v>4</v>
      </c>
      <c r="CE10" s="1">
        <v>2</v>
      </c>
      <c r="CF10" s="1">
        <v>1</v>
      </c>
      <c r="CG10" s="1">
        <v>3</v>
      </c>
      <c r="CH10" s="1">
        <v>2</v>
      </c>
      <c r="CI10" s="1">
        <v>3</v>
      </c>
      <c r="CJ10" s="1">
        <v>2</v>
      </c>
      <c r="CK10" s="1">
        <v>2</v>
      </c>
      <c r="CL10" s="1">
        <v>4</v>
      </c>
      <c r="CM10" s="1">
        <v>3</v>
      </c>
      <c r="CN10" s="5">
        <v>2</v>
      </c>
      <c r="CR10" s="15"/>
      <c r="CS10" s="15"/>
      <c r="CT10" s="15"/>
    </row>
    <row r="11" spans="2:98" x14ac:dyDescent="0.25">
      <c r="B11" s="21">
        <v>0.90774193967717598</v>
      </c>
      <c r="C11" s="15">
        <v>0.30509298368420601</v>
      </c>
      <c r="D11" s="15">
        <v>0.54778122559658304</v>
      </c>
      <c r="E11" s="15">
        <v>0.76410404408008703</v>
      </c>
      <c r="F11" s="15">
        <v>0.40267690999820699</v>
      </c>
      <c r="G11" s="15">
        <v>0.63856062424773397</v>
      </c>
      <c r="H11" s="15">
        <v>3.3181314877368502</v>
      </c>
      <c r="I11" s="15">
        <v>4.5461390216008102</v>
      </c>
      <c r="J11" s="15">
        <v>4.0713306565357197</v>
      </c>
      <c r="K11" s="15">
        <v>1.11294870574062</v>
      </c>
      <c r="L11" s="15">
        <v>2.2118142625798201</v>
      </c>
      <c r="M11" s="15">
        <v>1.22692609522675</v>
      </c>
      <c r="N11" s="15">
        <v>0.95144015624261702</v>
      </c>
      <c r="O11" s="15">
        <v>6.5156615473004402</v>
      </c>
      <c r="P11" s="15">
        <v>4.47449292509177</v>
      </c>
      <c r="Q11" s="15">
        <v>4.3476680623557504</v>
      </c>
      <c r="R11" s="15">
        <v>6.1219934364309498</v>
      </c>
      <c r="S11" s="15">
        <v>7.6075495808821696</v>
      </c>
      <c r="T11" s="15">
        <v>3.8624019345668201</v>
      </c>
      <c r="U11" s="20">
        <v>1.2134710545349701</v>
      </c>
      <c r="W11" s="21">
        <f t="shared" si="0"/>
        <v>0.10488064005513296</v>
      </c>
      <c r="X11" s="15">
        <f t="shared" si="1"/>
        <v>3.5250489160509067E-2</v>
      </c>
      <c r="Y11" s="15">
        <f t="shared" si="2"/>
        <v>6.3290725083371802E-2</v>
      </c>
      <c r="Z11" s="15">
        <f t="shared" si="3"/>
        <v>8.8284696023118073E-2</v>
      </c>
      <c r="AA11" s="15">
        <f t="shared" si="4"/>
        <v>4.6525350664148687E-2</v>
      </c>
      <c r="AB11" s="15">
        <f t="shared" si="5"/>
        <v>7.377939043879074E-2</v>
      </c>
      <c r="AC11" s="15">
        <f t="shared" si="6"/>
        <v>0.38337741048374924</v>
      </c>
      <c r="AD11" s="15">
        <f t="shared" si="7"/>
        <v>0.52526158539581858</v>
      </c>
      <c r="AE11" s="15">
        <f t="shared" si="8"/>
        <v>0.47040215557893922</v>
      </c>
      <c r="AF11" s="15">
        <f t="shared" si="9"/>
        <v>0.12859026062861004</v>
      </c>
      <c r="AG11" s="15">
        <f t="shared" si="10"/>
        <v>0.25555335211783009</v>
      </c>
      <c r="AH11" s="15">
        <f t="shared" si="11"/>
        <v>0.14175922532949159</v>
      </c>
      <c r="AI11" s="15">
        <f t="shared" si="12"/>
        <v>0.10992953856067207</v>
      </c>
      <c r="AJ11" s="15">
        <f t="shared" si="13"/>
        <v>0.75282051384176074</v>
      </c>
      <c r="AK11" s="15">
        <f t="shared" si="14"/>
        <v>0.51698358464376304</v>
      </c>
      <c r="AL11" s="15">
        <f t="shared" si="15"/>
        <v>0.50233022095387059</v>
      </c>
      <c r="AM11" s="15">
        <f t="shared" si="16"/>
        <v>0.70733604118208537</v>
      </c>
      <c r="AN11" s="15">
        <f t="shared" si="17"/>
        <v>0.87897742124577338</v>
      </c>
      <c r="AO11" s="15">
        <f t="shared" si="18"/>
        <v>0.44626249966109988</v>
      </c>
      <c r="AP11" s="20">
        <f t="shared" si="19"/>
        <v>0.14020462790698671</v>
      </c>
      <c r="AR11" s="4" t="s">
        <v>60</v>
      </c>
      <c r="AS11" s="15">
        <f>(PI())*(1^2)</f>
        <v>3.1415926535897931</v>
      </c>
      <c r="AT11" s="15">
        <f t="shared" ref="AT11:BL11" si="32">(PI())*(1^2)</f>
        <v>3.1415926535897931</v>
      </c>
      <c r="AU11" s="15">
        <f t="shared" si="32"/>
        <v>3.1415926535897931</v>
      </c>
      <c r="AV11" s="15">
        <f t="shared" si="32"/>
        <v>3.1415926535897931</v>
      </c>
      <c r="AW11" s="15">
        <f t="shared" si="32"/>
        <v>3.1415926535897931</v>
      </c>
      <c r="AX11" s="15">
        <f t="shared" si="32"/>
        <v>3.1415926535897931</v>
      </c>
      <c r="AY11" s="15">
        <f t="shared" si="32"/>
        <v>3.1415926535897931</v>
      </c>
      <c r="AZ11" s="15">
        <f t="shared" si="32"/>
        <v>3.1415926535897931</v>
      </c>
      <c r="BA11" s="15">
        <f t="shared" si="32"/>
        <v>3.1415926535897931</v>
      </c>
      <c r="BB11" s="15">
        <f t="shared" si="32"/>
        <v>3.1415926535897931</v>
      </c>
      <c r="BC11" s="15">
        <f t="shared" si="32"/>
        <v>3.1415926535897931</v>
      </c>
      <c r="BD11" s="15">
        <f t="shared" si="32"/>
        <v>3.1415926535897931</v>
      </c>
      <c r="BE11" s="15">
        <f t="shared" si="32"/>
        <v>3.1415926535897931</v>
      </c>
      <c r="BF11" s="15">
        <f t="shared" si="32"/>
        <v>3.1415926535897931</v>
      </c>
      <c r="BG11" s="15">
        <f t="shared" si="32"/>
        <v>3.1415926535897931</v>
      </c>
      <c r="BH11" s="15">
        <f t="shared" si="32"/>
        <v>3.1415926535897931</v>
      </c>
      <c r="BI11" s="15">
        <f t="shared" si="32"/>
        <v>3.1415926535897931</v>
      </c>
      <c r="BJ11" s="15">
        <f t="shared" si="32"/>
        <v>3.1415926535897931</v>
      </c>
      <c r="BK11" s="15">
        <f t="shared" si="32"/>
        <v>3.1415926535897931</v>
      </c>
      <c r="BL11" s="20">
        <f t="shared" si="32"/>
        <v>3.1415926535897931</v>
      </c>
      <c r="BM11" s="140"/>
      <c r="BN11" s="141"/>
      <c r="BO11" s="141"/>
      <c r="BP11" s="141"/>
      <c r="BQ11" s="142"/>
      <c r="BR11" s="15"/>
      <c r="BT11" s="4">
        <v>0.3</v>
      </c>
      <c r="BU11" s="1">
        <v>1</v>
      </c>
      <c r="BV11" s="1">
        <v>1</v>
      </c>
      <c r="BW11" s="1">
        <v>1</v>
      </c>
      <c r="BX11" s="1">
        <v>2</v>
      </c>
      <c r="BY11" s="1">
        <v>4</v>
      </c>
      <c r="BZ11" s="1">
        <v>0</v>
      </c>
      <c r="CA11" s="1">
        <v>1</v>
      </c>
      <c r="CB11" s="1">
        <v>4</v>
      </c>
      <c r="CC11" s="1">
        <v>2</v>
      </c>
      <c r="CD11" s="1">
        <v>0</v>
      </c>
      <c r="CE11" s="1">
        <v>3</v>
      </c>
      <c r="CF11" s="1">
        <v>0</v>
      </c>
      <c r="CG11" s="1">
        <v>1</v>
      </c>
      <c r="CH11" s="1">
        <v>2</v>
      </c>
      <c r="CI11" s="1">
        <v>1</v>
      </c>
      <c r="CJ11" s="1">
        <v>2</v>
      </c>
      <c r="CK11" s="1">
        <v>2</v>
      </c>
      <c r="CL11" s="1">
        <v>1</v>
      </c>
      <c r="CM11" s="1">
        <v>1</v>
      </c>
      <c r="CN11" s="5">
        <v>1</v>
      </c>
      <c r="CR11" s="15"/>
      <c r="CS11" s="15"/>
      <c r="CT11" s="15"/>
    </row>
    <row r="12" spans="2:98" x14ac:dyDescent="0.25">
      <c r="B12" s="21">
        <v>0.93976054698377598</v>
      </c>
      <c r="C12" s="15">
        <v>0.46760812594333601</v>
      </c>
      <c r="D12" s="15">
        <v>0.71394682595124104</v>
      </c>
      <c r="E12" s="15">
        <v>0.82625442820460304</v>
      </c>
      <c r="F12" s="15">
        <v>0.57768074342756404</v>
      </c>
      <c r="G12" s="15">
        <v>2.9975528270398701</v>
      </c>
      <c r="H12" s="15">
        <v>1.9446959597885001</v>
      </c>
      <c r="I12" s="15">
        <v>1.4003179794926599</v>
      </c>
      <c r="J12" s="15">
        <v>4.8102547644948004</v>
      </c>
      <c r="K12" s="15">
        <v>1.8407436216859701</v>
      </c>
      <c r="L12" s="15">
        <v>7.63747380156597</v>
      </c>
      <c r="M12" s="15">
        <v>1.05055121340352</v>
      </c>
      <c r="N12" s="15">
        <v>1.21051662909473</v>
      </c>
      <c r="O12" s="15">
        <v>1.2830769500055701</v>
      </c>
      <c r="P12" s="15">
        <v>2.0257032748062098</v>
      </c>
      <c r="Q12" s="15">
        <v>3.6581492169849299</v>
      </c>
      <c r="R12" s="15">
        <v>3.7072124076938602</v>
      </c>
      <c r="S12" s="15">
        <v>1.5761527032364</v>
      </c>
      <c r="T12" s="15">
        <v>6.44154475376323</v>
      </c>
      <c r="U12" s="20">
        <v>1.7886332828415199</v>
      </c>
      <c r="W12" s="21">
        <f t="shared" si="0"/>
        <v>0.10858007475260263</v>
      </c>
      <c r="X12" s="15">
        <f t="shared" si="1"/>
        <v>5.4027513107260068E-2</v>
      </c>
      <c r="Y12" s="15">
        <f t="shared" si="2"/>
        <v>8.2489523506786927E-2</v>
      </c>
      <c r="Z12" s="15">
        <f t="shared" si="3"/>
        <v>9.5465560739988783E-2</v>
      </c>
      <c r="AA12" s="15">
        <f t="shared" si="4"/>
        <v>6.6745319864536565E-2</v>
      </c>
      <c r="AB12" s="15">
        <f t="shared" si="5"/>
        <v>0.34633770387520157</v>
      </c>
      <c r="AC12" s="15">
        <f t="shared" si="6"/>
        <v>0.22469046329156553</v>
      </c>
      <c r="AD12" s="15">
        <f t="shared" si="7"/>
        <v>0.16179294968141647</v>
      </c>
      <c r="AE12" s="15">
        <f t="shared" si="8"/>
        <v>0.55577755800055451</v>
      </c>
      <c r="AF12" s="15">
        <f t="shared" si="9"/>
        <v>0.21267979453332983</v>
      </c>
      <c r="AG12" s="15">
        <f t="shared" si="10"/>
        <v>0.88243487019826328</v>
      </c>
      <c r="AH12" s="15">
        <f t="shared" si="11"/>
        <v>0.12138084499174116</v>
      </c>
      <c r="AI12" s="15">
        <f t="shared" si="12"/>
        <v>0.13986327314786018</v>
      </c>
      <c r="AJ12" s="15">
        <f t="shared" si="13"/>
        <v>0.14824690352461811</v>
      </c>
      <c r="AK12" s="15">
        <f t="shared" si="14"/>
        <v>0.23405006063618827</v>
      </c>
      <c r="AL12" s="15">
        <f t="shared" si="15"/>
        <v>0.42266310999248169</v>
      </c>
      <c r="AM12" s="15">
        <f t="shared" si="16"/>
        <v>0.42833187841639048</v>
      </c>
      <c r="AN12" s="15">
        <f t="shared" si="17"/>
        <v>0.18210892007352972</v>
      </c>
      <c r="AO12" s="15">
        <f t="shared" si="18"/>
        <v>0.74425704838396634</v>
      </c>
      <c r="AP12" s="20">
        <f t="shared" si="19"/>
        <v>0.20665895815615476</v>
      </c>
      <c r="AR12" s="74" t="s">
        <v>65</v>
      </c>
      <c r="AS12" s="76">
        <f>AS10/AS11</f>
        <v>2.3005654571297045</v>
      </c>
      <c r="AT12" s="76">
        <f t="shared" ref="AT12:BL12" si="33">AT10/AT11</f>
        <v>2.5931556535086808</v>
      </c>
      <c r="AU12" s="76">
        <f t="shared" si="33"/>
        <v>2.696746336253645</v>
      </c>
      <c r="AV12" s="76">
        <f t="shared" si="33"/>
        <v>2.5906402808668276</v>
      </c>
      <c r="AW12" s="76">
        <f t="shared" si="33"/>
        <v>3.3066378365465159</v>
      </c>
      <c r="AX12" s="76">
        <f t="shared" si="33"/>
        <v>2.2879892961789623</v>
      </c>
      <c r="AY12" s="76">
        <f t="shared" si="33"/>
        <v>2.8003862720799932</v>
      </c>
      <c r="AZ12" s="76">
        <f t="shared" si="33"/>
        <v>2.0505584754829638</v>
      </c>
      <c r="BA12" s="76">
        <f t="shared" si="33"/>
        <v>2.4181953351964585</v>
      </c>
      <c r="BB12" s="76">
        <f t="shared" si="33"/>
        <v>2.6254910916070324</v>
      </c>
      <c r="BC12" s="76">
        <f t="shared" si="33"/>
        <v>2.1121667588114459</v>
      </c>
      <c r="BD12" s="76">
        <f t="shared" si="33"/>
        <v>2.4597053784370533</v>
      </c>
      <c r="BE12" s="76">
        <f t="shared" si="33"/>
        <v>2.4945991856519063</v>
      </c>
      <c r="BF12" s="76">
        <f t="shared" si="33"/>
        <v>1.8793401122937186</v>
      </c>
      <c r="BG12" s="76">
        <f t="shared" si="33"/>
        <v>1.9636272672972288</v>
      </c>
      <c r="BH12" s="76">
        <f t="shared" si="33"/>
        <v>1.9128623654543659</v>
      </c>
      <c r="BI12" s="76">
        <f t="shared" si="33"/>
        <v>2.5182524388809258</v>
      </c>
      <c r="BJ12" s="76">
        <f t="shared" si="33"/>
        <v>2.4003728817238152</v>
      </c>
      <c r="BK12" s="76">
        <f t="shared" si="33"/>
        <v>2.3130235053190664</v>
      </c>
      <c r="BL12" s="77">
        <f t="shared" si="33"/>
        <v>2.3156559833756276</v>
      </c>
      <c r="BM12" s="134">
        <f t="shared" ref="BM12" si="34">MEDIAN(AS12:BL12)</f>
        <v>2.4092841084601369</v>
      </c>
      <c r="BN12" s="132">
        <f t="shared" ref="BN12" si="35">MIN(AS12:BL12)</f>
        <v>1.8793401122937186</v>
      </c>
      <c r="BO12" s="3">
        <f t="shared" ref="BO12" si="36">MAX(AS12:BL12)</f>
        <v>3.3066378365465159</v>
      </c>
      <c r="BP12" s="3">
        <f t="shared" ref="BP12" si="37">BO12-BN12</f>
        <v>1.4272977242527973</v>
      </c>
      <c r="BQ12" s="20">
        <f t="shared" ref="BQ12" si="38">(QUARTILE(AS12:BL12,3)-QUARTILE(AS12:BL12,1))/BM12</f>
        <v>0.14412391671488631</v>
      </c>
      <c r="BR12" s="130"/>
      <c r="BT12" s="4">
        <v>0.35</v>
      </c>
      <c r="BU12" s="1">
        <v>2</v>
      </c>
      <c r="BV12" s="1">
        <v>0</v>
      </c>
      <c r="BW12" s="1">
        <v>1</v>
      </c>
      <c r="BX12" s="1">
        <v>1</v>
      </c>
      <c r="BY12" s="1">
        <v>1</v>
      </c>
      <c r="BZ12" s="1">
        <v>4</v>
      </c>
      <c r="CA12" s="1">
        <v>1</v>
      </c>
      <c r="CB12" s="1">
        <v>0</v>
      </c>
      <c r="CC12" s="1">
        <v>2</v>
      </c>
      <c r="CD12" s="1">
        <v>1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>
        <v>1</v>
      </c>
      <c r="CL12" s="1">
        <v>1</v>
      </c>
      <c r="CM12" s="1">
        <v>0</v>
      </c>
      <c r="CN12" s="5">
        <v>1</v>
      </c>
    </row>
    <row r="13" spans="2:98" ht="15.75" thickBot="1" x14ac:dyDescent="0.3">
      <c r="B13" s="21">
        <v>0.99231566603873</v>
      </c>
      <c r="C13" s="15">
        <v>0.53643582130921996</v>
      </c>
      <c r="D13" s="15">
        <v>0.85415242386120105</v>
      </c>
      <c r="E13" s="15">
        <v>8.5113023139867003</v>
      </c>
      <c r="F13" s="15">
        <v>1.73598729882193</v>
      </c>
      <c r="G13" s="15">
        <v>0.59760775589593496</v>
      </c>
      <c r="H13" s="15">
        <v>1.2287770257473101</v>
      </c>
      <c r="I13" s="15">
        <v>4.5173204257865702</v>
      </c>
      <c r="J13" s="15">
        <v>0.488359817835396</v>
      </c>
      <c r="K13" s="15">
        <v>6.4621357775982498</v>
      </c>
      <c r="L13" s="15">
        <v>1.8717137166583799</v>
      </c>
      <c r="M13" s="15">
        <v>3.5204872457435101</v>
      </c>
      <c r="N13" s="15">
        <v>3.4974000095697302</v>
      </c>
      <c r="O13" s="15">
        <v>1.1562151148981501</v>
      </c>
      <c r="P13" s="15">
        <v>4.4327887921139899</v>
      </c>
      <c r="Q13" s="15">
        <v>7.64187959809734</v>
      </c>
      <c r="R13" s="15">
        <v>0.93322913551103004</v>
      </c>
      <c r="S13" s="15">
        <v>6.8882373750001999</v>
      </c>
      <c r="T13" s="15">
        <v>4.4321822647993896</v>
      </c>
      <c r="U13" s="20">
        <v>1.5154838660698</v>
      </c>
      <c r="W13" s="21">
        <f t="shared" si="0"/>
        <v>0.11465230110210628</v>
      </c>
      <c r="X13" s="15">
        <f t="shared" si="1"/>
        <v>6.1979875367905238E-2</v>
      </c>
      <c r="Y13" s="15">
        <f t="shared" si="2"/>
        <v>9.8688899348492301E-2</v>
      </c>
      <c r="Z13" s="15">
        <f t="shared" si="3"/>
        <v>0.98339714777431531</v>
      </c>
      <c r="AA13" s="15">
        <f t="shared" si="4"/>
        <v>0.20057623325498899</v>
      </c>
      <c r="AB13" s="15">
        <f t="shared" si="5"/>
        <v>6.904768987821315E-2</v>
      </c>
      <c r="AC13" s="15">
        <f t="shared" si="6"/>
        <v>0.14197308211985094</v>
      </c>
      <c r="AD13" s="15">
        <f t="shared" si="7"/>
        <v>0.52193188050682493</v>
      </c>
      <c r="AE13" s="15">
        <f t="shared" si="8"/>
        <v>5.6425166705418361E-2</v>
      </c>
      <c r="AF13" s="15">
        <f t="shared" si="9"/>
        <v>0.74663613837068155</v>
      </c>
      <c r="AG13" s="15">
        <f t="shared" si="10"/>
        <v>0.21625808395821833</v>
      </c>
      <c r="AH13" s="15">
        <f t="shared" si="11"/>
        <v>0.40675762515811781</v>
      </c>
      <c r="AI13" s="15">
        <f t="shared" si="12"/>
        <v>0.4040901224228457</v>
      </c>
      <c r="AJ13" s="15">
        <f t="shared" si="13"/>
        <v>0.13358926804138069</v>
      </c>
      <c r="AK13" s="15">
        <f t="shared" si="14"/>
        <v>0.51216508285545803</v>
      </c>
      <c r="AL13" s="15">
        <f t="shared" si="15"/>
        <v>0.88294391659125804</v>
      </c>
      <c r="AM13" s="15">
        <f t="shared" si="16"/>
        <v>0.10782543449000923</v>
      </c>
      <c r="AN13" s="15">
        <f t="shared" si="17"/>
        <v>0.79586798093589817</v>
      </c>
      <c r="AO13" s="15">
        <f t="shared" si="18"/>
        <v>0.51209500459842738</v>
      </c>
      <c r="AP13" s="20">
        <f t="shared" si="19"/>
        <v>0.17509923351470824</v>
      </c>
      <c r="AR13" s="75" t="s">
        <v>66</v>
      </c>
      <c r="AS13" s="82">
        <f t="shared" ref="AS13:BL13" si="39">AS4/AS11</f>
        <v>9.2309866993299305</v>
      </c>
      <c r="AT13" s="82">
        <f t="shared" si="39"/>
        <v>11.459155902616464</v>
      </c>
      <c r="AU13" s="82">
        <f t="shared" si="39"/>
        <v>10.822536130248883</v>
      </c>
      <c r="AV13" s="82">
        <f t="shared" si="39"/>
        <v>7.9577471545947667</v>
      </c>
      <c r="AW13" s="82">
        <f t="shared" si="39"/>
        <v>17.82535362629228</v>
      </c>
      <c r="AX13" s="82">
        <f t="shared" si="39"/>
        <v>9.5492965855137211</v>
      </c>
      <c r="AY13" s="82">
        <f t="shared" si="39"/>
        <v>10.822536130248883</v>
      </c>
      <c r="AZ13" s="82">
        <f t="shared" si="39"/>
        <v>6.366197723675814</v>
      </c>
      <c r="BA13" s="82">
        <f t="shared" si="39"/>
        <v>6.0478878374920226</v>
      </c>
      <c r="BB13" s="82">
        <f t="shared" si="39"/>
        <v>6.0478878374920226</v>
      </c>
      <c r="BC13" s="82">
        <f t="shared" si="39"/>
        <v>5.0929581789406511</v>
      </c>
      <c r="BD13" s="82">
        <f t="shared" si="39"/>
        <v>7.3211273822271856</v>
      </c>
      <c r="BE13" s="82">
        <f t="shared" si="39"/>
        <v>7.6394372684109761</v>
      </c>
      <c r="BF13" s="82">
        <f t="shared" si="39"/>
        <v>5.4112680651244416</v>
      </c>
      <c r="BG13" s="82">
        <f t="shared" si="39"/>
        <v>5.0929581789406511</v>
      </c>
      <c r="BH13" s="82">
        <f t="shared" si="39"/>
        <v>4.1380285203892786</v>
      </c>
      <c r="BI13" s="82">
        <f t="shared" si="39"/>
        <v>7.0028174960433951</v>
      </c>
      <c r="BJ13" s="82">
        <f t="shared" si="39"/>
        <v>7.0028174960433951</v>
      </c>
      <c r="BK13" s="82">
        <f t="shared" si="39"/>
        <v>5.4112680651244416</v>
      </c>
      <c r="BL13" s="83">
        <f t="shared" si="39"/>
        <v>8.2760570407785572</v>
      </c>
      <c r="BM13" s="135">
        <f t="shared" si="22"/>
        <v>7.1619724391352904</v>
      </c>
      <c r="BN13" s="136">
        <f t="shared" si="23"/>
        <v>4.1380285203892786</v>
      </c>
      <c r="BO13" s="13">
        <f t="shared" si="24"/>
        <v>17.82535362629228</v>
      </c>
      <c r="BP13" s="13">
        <f t="shared" si="25"/>
        <v>13.687325105903001</v>
      </c>
      <c r="BQ13" s="23">
        <f t="shared" si="26"/>
        <v>0.47777777777777791</v>
      </c>
      <c r="BR13" s="130"/>
      <c r="BT13" s="4">
        <v>0.4</v>
      </c>
      <c r="BU13" s="1">
        <v>3</v>
      </c>
      <c r="BV13" s="1">
        <v>1</v>
      </c>
      <c r="BW13" s="1">
        <v>2</v>
      </c>
      <c r="BX13" s="1">
        <v>2</v>
      </c>
      <c r="BY13" s="1">
        <v>3</v>
      </c>
      <c r="BZ13" s="1">
        <v>0</v>
      </c>
      <c r="CA13" s="1">
        <v>2</v>
      </c>
      <c r="CB13" s="1">
        <v>1</v>
      </c>
      <c r="CC13" s="1">
        <v>0</v>
      </c>
      <c r="CD13" s="1">
        <v>0</v>
      </c>
      <c r="CE13" s="1">
        <v>0</v>
      </c>
      <c r="CF13" s="1">
        <v>1</v>
      </c>
      <c r="CG13" s="1">
        <v>2</v>
      </c>
      <c r="CH13" s="1">
        <v>1</v>
      </c>
      <c r="CI13" s="1">
        <v>2</v>
      </c>
      <c r="CJ13" s="1">
        <v>1</v>
      </c>
      <c r="CK13" s="1">
        <v>0</v>
      </c>
      <c r="CL13" s="1">
        <v>1</v>
      </c>
      <c r="CM13" s="1">
        <v>1</v>
      </c>
      <c r="CN13" s="5">
        <v>1</v>
      </c>
    </row>
    <row r="14" spans="2:98" ht="15.75" thickBot="1" x14ac:dyDescent="0.3">
      <c r="B14" s="21">
        <v>1.01876805582784</v>
      </c>
      <c r="C14" s="15">
        <v>0.58093904264305296</v>
      </c>
      <c r="D14" s="15">
        <v>0.86051955009856895</v>
      </c>
      <c r="E14" s="15">
        <v>6.0244627970148903</v>
      </c>
      <c r="F14" s="15">
        <v>0.261982646300912</v>
      </c>
      <c r="G14" s="15">
        <v>0.330047345172921</v>
      </c>
      <c r="H14" s="15">
        <v>0.731399541452596</v>
      </c>
      <c r="I14" s="15">
        <v>1.85496211226437</v>
      </c>
      <c r="J14" s="15">
        <v>2.9352732935808401</v>
      </c>
      <c r="K14" s="15">
        <v>1.92302351645922</v>
      </c>
      <c r="L14" s="15">
        <v>2.5073554399126801</v>
      </c>
      <c r="M14" s="15">
        <v>1.6473838374446801</v>
      </c>
      <c r="N14" s="15">
        <v>1.77292049634389</v>
      </c>
      <c r="O14" s="15">
        <v>4.5754503893252698</v>
      </c>
      <c r="P14" s="15">
        <v>1.3822275661813199</v>
      </c>
      <c r="Q14" s="15">
        <v>1.0771765860829801</v>
      </c>
      <c r="R14" s="15">
        <v>2.1248546205107499</v>
      </c>
      <c r="S14" s="15">
        <v>0.81504784464894997</v>
      </c>
      <c r="T14" s="15">
        <v>7.9006077540267503</v>
      </c>
      <c r="U14" s="20">
        <v>1.6698747325997401</v>
      </c>
      <c r="W14" s="21">
        <f t="shared" si="0"/>
        <v>0.11770861419154706</v>
      </c>
      <c r="X14" s="15">
        <f t="shared" si="1"/>
        <v>6.7121784245297841E-2</v>
      </c>
      <c r="Y14" s="15">
        <f t="shared" si="2"/>
        <v>9.9424558070314126E-2</v>
      </c>
      <c r="Z14" s="15">
        <f t="shared" si="3"/>
        <v>0.6960673364546377</v>
      </c>
      <c r="AA14" s="15">
        <f t="shared" si="4"/>
        <v>3.0269514303975963E-2</v>
      </c>
      <c r="AB14" s="15">
        <f t="shared" si="5"/>
        <v>3.8133719835115071E-2</v>
      </c>
      <c r="AC14" s="15">
        <f t="shared" si="6"/>
        <v>8.4506012877249667E-2</v>
      </c>
      <c r="AD14" s="15">
        <f t="shared" si="7"/>
        <v>0.21432260107040665</v>
      </c>
      <c r="AE14" s="15">
        <f t="shared" si="8"/>
        <v>0.33914191722482262</v>
      </c>
      <c r="AF14" s="15">
        <f t="shared" si="9"/>
        <v>0.22218642593405194</v>
      </c>
      <c r="AG14" s="15">
        <f t="shared" si="10"/>
        <v>0.28970022413780239</v>
      </c>
      <c r="AH14" s="15">
        <f t="shared" si="11"/>
        <v>0.19033897601902713</v>
      </c>
      <c r="AI14" s="15">
        <f t="shared" si="12"/>
        <v>0.20484350044412358</v>
      </c>
      <c r="AJ14" s="15">
        <f t="shared" si="13"/>
        <v>0.52864822522533439</v>
      </c>
      <c r="AK14" s="15">
        <f t="shared" si="14"/>
        <v>0.15970278061020446</v>
      </c>
      <c r="AL14" s="15">
        <f t="shared" si="15"/>
        <v>0.12445714455031541</v>
      </c>
      <c r="AM14" s="15">
        <f t="shared" si="16"/>
        <v>0.24550602201164062</v>
      </c>
      <c r="AN14" s="15">
        <f t="shared" si="17"/>
        <v>9.4170750392715177E-2</v>
      </c>
      <c r="AO14" s="15">
        <f t="shared" si="18"/>
        <v>0.91283740658887913</v>
      </c>
      <c r="AP14" s="20">
        <f t="shared" si="19"/>
        <v>0.19293757742342457</v>
      </c>
      <c r="BT14" s="4">
        <v>0.45</v>
      </c>
      <c r="BU14" s="1">
        <v>1</v>
      </c>
      <c r="BV14" s="1">
        <v>1</v>
      </c>
      <c r="BW14" s="1">
        <v>1</v>
      </c>
      <c r="BX14" s="1">
        <v>0</v>
      </c>
      <c r="BY14" s="1">
        <v>0</v>
      </c>
      <c r="BZ14" s="1">
        <v>3</v>
      </c>
      <c r="CA14" s="1">
        <v>0</v>
      </c>
      <c r="CB14" s="1">
        <v>1</v>
      </c>
      <c r="CC14" s="1">
        <v>0</v>
      </c>
      <c r="CD14" s="1">
        <v>1</v>
      </c>
      <c r="CE14" s="1">
        <v>1</v>
      </c>
      <c r="CF14" s="1">
        <v>2</v>
      </c>
      <c r="CG14" s="1">
        <v>3</v>
      </c>
      <c r="CH14" s="1">
        <v>0</v>
      </c>
      <c r="CI14" s="1">
        <v>0</v>
      </c>
      <c r="CJ14" s="1">
        <v>1</v>
      </c>
      <c r="CK14" s="1">
        <v>2</v>
      </c>
      <c r="CL14" s="1">
        <v>1</v>
      </c>
      <c r="CM14" s="1">
        <v>1</v>
      </c>
      <c r="CN14" s="5">
        <v>1</v>
      </c>
    </row>
    <row r="15" spans="2:98" x14ac:dyDescent="0.25">
      <c r="B15" s="21">
        <v>1.09399236982978</v>
      </c>
      <c r="C15" s="15">
        <v>0.66244654451640494</v>
      </c>
      <c r="D15" s="15">
        <v>0.96628364588420701</v>
      </c>
      <c r="E15" s="15">
        <v>0.58850326529137598</v>
      </c>
      <c r="F15" s="15">
        <v>0.92193624654416595</v>
      </c>
      <c r="G15" s="15">
        <v>4.4917281466633403</v>
      </c>
      <c r="H15" s="15">
        <v>0.62713196657159398</v>
      </c>
      <c r="I15" s="15">
        <v>2.19511294790972</v>
      </c>
      <c r="J15" s="15">
        <v>0.99809055437016103</v>
      </c>
      <c r="K15" s="15">
        <v>8.7823615140231297</v>
      </c>
      <c r="L15" s="15">
        <v>3.7032353655649799</v>
      </c>
      <c r="M15" s="15">
        <v>1.05655931511962</v>
      </c>
      <c r="N15" s="15">
        <v>4.5384558981047798</v>
      </c>
      <c r="O15" s="15">
        <v>1.38308931316519</v>
      </c>
      <c r="P15" s="15">
        <v>3.9781234482302499</v>
      </c>
      <c r="Q15" s="15">
        <v>2.51700049794509</v>
      </c>
      <c r="R15" s="15">
        <v>1.21582404264049</v>
      </c>
      <c r="S15" s="15">
        <v>1.7849135509896701</v>
      </c>
      <c r="T15" s="15">
        <v>1.0008449426713499</v>
      </c>
      <c r="U15" s="20">
        <v>6.5070539260421896</v>
      </c>
      <c r="W15" s="21">
        <f t="shared" si="0"/>
        <v>0.12640004273018832</v>
      </c>
      <c r="X15" s="15">
        <f t="shared" si="1"/>
        <v>7.653917325435064E-2</v>
      </c>
      <c r="Y15" s="15">
        <f t="shared" si="2"/>
        <v>0.11164455758338611</v>
      </c>
      <c r="Z15" s="15">
        <f t="shared" si="3"/>
        <v>6.7995755666247937E-2</v>
      </c>
      <c r="AA15" s="15">
        <f t="shared" si="4"/>
        <v>0.10652065240256103</v>
      </c>
      <c r="AB15" s="15">
        <f t="shared" si="5"/>
        <v>0.51897494473291039</v>
      </c>
      <c r="AC15" s="15">
        <f t="shared" si="6"/>
        <v>7.2458921614280053E-2</v>
      </c>
      <c r="AD15" s="15">
        <f t="shared" si="7"/>
        <v>0.25362367971227262</v>
      </c>
      <c r="AE15" s="15">
        <f t="shared" si="8"/>
        <v>0.11531953256732072</v>
      </c>
      <c r="AF15" s="15">
        <f t="shared" si="9"/>
        <v>1.0147153684602113</v>
      </c>
      <c r="AG15" s="15">
        <f t="shared" si="10"/>
        <v>0.4278723703714592</v>
      </c>
      <c r="AH15" s="15">
        <f t="shared" si="11"/>
        <v>0.12207502196644943</v>
      </c>
      <c r="AI15" s="15">
        <f t="shared" si="12"/>
        <v>0.52437387615306519</v>
      </c>
      <c r="AJ15" s="15">
        <f t="shared" si="13"/>
        <v>0.15980234698615711</v>
      </c>
      <c r="AK15" s="15">
        <f t="shared" si="14"/>
        <v>0.45963298073139791</v>
      </c>
      <c r="AL15" s="15">
        <f t="shared" si="15"/>
        <v>0.2908146155915759</v>
      </c>
      <c r="AM15" s="15">
        <f t="shared" si="16"/>
        <v>0.14047649250612246</v>
      </c>
      <c r="AN15" s="15">
        <f t="shared" si="17"/>
        <v>0.20622917977928015</v>
      </c>
      <c r="AO15" s="15">
        <f t="shared" si="18"/>
        <v>0.11563777500535526</v>
      </c>
      <c r="AP15" s="20">
        <f t="shared" si="19"/>
        <v>0.75182598798869882</v>
      </c>
      <c r="AR15" s="90" t="s">
        <v>61</v>
      </c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9"/>
      <c r="BM15" s="3"/>
      <c r="BN15" s="3"/>
      <c r="BO15" s="3"/>
      <c r="BP15" s="3"/>
      <c r="BQ15" s="3"/>
      <c r="BR15" s="3"/>
      <c r="BT15" s="4">
        <v>0.5</v>
      </c>
      <c r="BU15" s="1">
        <v>0</v>
      </c>
      <c r="BV15" s="1">
        <v>1</v>
      </c>
      <c r="BW15" s="1">
        <v>0</v>
      </c>
      <c r="BX15" s="1">
        <v>0</v>
      </c>
      <c r="BY15" s="1">
        <v>0</v>
      </c>
      <c r="BZ15" s="1">
        <v>1</v>
      </c>
      <c r="CA15" s="1">
        <v>1</v>
      </c>
      <c r="CB15" s="1">
        <v>0</v>
      </c>
      <c r="CC15" s="1">
        <v>1</v>
      </c>
      <c r="CD15" s="1">
        <v>1</v>
      </c>
      <c r="CE15" s="1">
        <v>1</v>
      </c>
      <c r="CF15" s="1">
        <v>0</v>
      </c>
      <c r="CG15" s="1">
        <v>0</v>
      </c>
      <c r="CH15" s="1">
        <v>1</v>
      </c>
      <c r="CI15" s="1">
        <v>1</v>
      </c>
      <c r="CJ15" s="1">
        <v>1</v>
      </c>
      <c r="CK15" s="1">
        <v>0</v>
      </c>
      <c r="CL15" s="1">
        <v>2</v>
      </c>
      <c r="CM15" s="1">
        <v>1</v>
      </c>
      <c r="CN15" s="5">
        <v>0</v>
      </c>
    </row>
    <row r="16" spans="2:98" x14ac:dyDescent="0.25">
      <c r="B16" s="21">
        <v>1.1916239419575001</v>
      </c>
      <c r="C16" s="15">
        <v>0.67508276539995105</v>
      </c>
      <c r="D16" s="15">
        <v>0.97195860158691405</v>
      </c>
      <c r="E16" s="15">
        <v>1.2265751110268499</v>
      </c>
      <c r="F16" s="15">
        <v>0.81572217865757002</v>
      </c>
      <c r="G16" s="15">
        <v>0.94753978561172802</v>
      </c>
      <c r="H16" s="15">
        <v>7.0304394936616799</v>
      </c>
      <c r="I16" s="15">
        <v>2.5860605345501999</v>
      </c>
      <c r="J16" s="15">
        <v>1.9020496377982501</v>
      </c>
      <c r="K16" s="15">
        <v>5.2174185508845099</v>
      </c>
      <c r="L16" s="15">
        <v>4.2327625677745599</v>
      </c>
      <c r="M16" s="15">
        <v>1.0257533995922501</v>
      </c>
      <c r="N16" s="15">
        <v>1.6195788187256801</v>
      </c>
      <c r="O16" s="15">
        <v>4.5197258679310996</v>
      </c>
      <c r="P16" s="15">
        <v>3.3926922583217798</v>
      </c>
      <c r="Q16" s="15">
        <v>2.5601239917537901</v>
      </c>
      <c r="R16" s="15">
        <v>1.4664912991833701</v>
      </c>
      <c r="S16" s="15">
        <v>6.5083133705632097</v>
      </c>
      <c r="T16" s="15">
        <v>1.55766510297044</v>
      </c>
      <c r="U16" s="20">
        <v>3.8324214402038899</v>
      </c>
      <c r="W16" s="21">
        <f t="shared" si="0"/>
        <v>0.13768040923830155</v>
      </c>
      <c r="X16" s="15">
        <f t="shared" si="1"/>
        <v>7.7999164113223676E-2</v>
      </c>
      <c r="Y16" s="15">
        <f t="shared" si="2"/>
        <v>0.11230024281766769</v>
      </c>
      <c r="Z16" s="15">
        <f t="shared" si="3"/>
        <v>0.14171867256231654</v>
      </c>
      <c r="AA16" s="15">
        <f t="shared" si="4"/>
        <v>9.4248663045357575E-2</v>
      </c>
      <c r="AB16" s="15">
        <f t="shared" si="5"/>
        <v>0.10947888915213494</v>
      </c>
      <c r="AC16" s="15">
        <f t="shared" si="6"/>
        <v>0.812298035085116</v>
      </c>
      <c r="AD16" s="15">
        <f t="shared" si="7"/>
        <v>0.29879382259389942</v>
      </c>
      <c r="AE16" s="15">
        <f t="shared" si="8"/>
        <v>0.21976310084324088</v>
      </c>
      <c r="AF16" s="15">
        <f t="shared" si="9"/>
        <v>0.60282132303691616</v>
      </c>
      <c r="AG16" s="15">
        <f t="shared" si="10"/>
        <v>0.48905402285090227</v>
      </c>
      <c r="AH16" s="15">
        <f t="shared" si="11"/>
        <v>0.11851570185930096</v>
      </c>
      <c r="AI16" s="15">
        <f t="shared" si="12"/>
        <v>0.18712637997985901</v>
      </c>
      <c r="AJ16" s="15">
        <f t="shared" si="13"/>
        <v>0.5222098056535065</v>
      </c>
      <c r="AK16" s="15">
        <f t="shared" si="14"/>
        <v>0.39199217311632339</v>
      </c>
      <c r="AL16" s="15">
        <f t="shared" si="15"/>
        <v>0.29579711054347657</v>
      </c>
      <c r="AM16" s="15">
        <f t="shared" si="16"/>
        <v>0.16943862497785903</v>
      </c>
      <c r="AN16" s="15">
        <f t="shared" si="17"/>
        <v>0.75197150439782878</v>
      </c>
      <c r="AO16" s="15">
        <f t="shared" si="18"/>
        <v>0.17997285996192255</v>
      </c>
      <c r="AP16" s="20">
        <f t="shared" si="19"/>
        <v>0.44279854883927083</v>
      </c>
      <c r="AR16" s="183" t="s">
        <v>62</v>
      </c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5"/>
      <c r="BM16" s="128"/>
      <c r="BN16" s="128"/>
      <c r="BO16" s="128"/>
      <c r="BP16" s="128"/>
      <c r="BQ16" s="128"/>
      <c r="BR16" s="128"/>
      <c r="BT16" s="4">
        <v>0.55000000000000004</v>
      </c>
      <c r="BU16" s="1">
        <v>2</v>
      </c>
      <c r="BV16" s="1">
        <v>3</v>
      </c>
      <c r="BW16" s="1">
        <v>2</v>
      </c>
      <c r="BX16" s="1">
        <v>1</v>
      </c>
      <c r="BY16" s="1">
        <v>3</v>
      </c>
      <c r="BZ16" s="1">
        <v>1</v>
      </c>
      <c r="CA16" s="1">
        <v>1</v>
      </c>
      <c r="CB16" s="1">
        <v>3</v>
      </c>
      <c r="CC16" s="1">
        <v>0</v>
      </c>
      <c r="CD16" s="1">
        <v>0</v>
      </c>
      <c r="CE16" s="1">
        <v>0</v>
      </c>
      <c r="CF16" s="1">
        <v>1</v>
      </c>
      <c r="CG16" s="1">
        <v>2</v>
      </c>
      <c r="CH16" s="1">
        <v>2</v>
      </c>
      <c r="CI16" s="1">
        <v>2</v>
      </c>
      <c r="CJ16" s="1">
        <v>2</v>
      </c>
      <c r="CK16" s="1">
        <v>1</v>
      </c>
      <c r="CL16" s="1">
        <v>0</v>
      </c>
      <c r="CM16" s="1">
        <v>1</v>
      </c>
      <c r="CN16" s="5">
        <v>2</v>
      </c>
    </row>
    <row r="17" spans="2:92" ht="15.75" thickBot="1" x14ac:dyDescent="0.3">
      <c r="B17" s="21">
        <v>1.4012505867440099</v>
      </c>
      <c r="C17" s="15">
        <v>0.67623730236899404</v>
      </c>
      <c r="D17" s="15">
        <v>1.09928816836638</v>
      </c>
      <c r="E17" s="15">
        <v>0.789093084599789</v>
      </c>
      <c r="F17" s="15">
        <v>7.6691727525312299</v>
      </c>
      <c r="G17" s="15">
        <v>0.26518768604026899</v>
      </c>
      <c r="H17" s="15">
        <v>0.54511472558347895</v>
      </c>
      <c r="I17" s="15">
        <v>0.56289055202787097</v>
      </c>
      <c r="J17" s="15">
        <v>2.4043050657874998</v>
      </c>
      <c r="K17" s="15">
        <v>4.2614496859829298</v>
      </c>
      <c r="L17" s="15">
        <v>8.9746052045898601</v>
      </c>
      <c r="M17" s="15">
        <v>6.4880195053911498</v>
      </c>
      <c r="N17" s="15">
        <v>0.72318903126817102</v>
      </c>
      <c r="O17" s="15">
        <v>2.23803014073117</v>
      </c>
      <c r="P17" s="15">
        <v>2.0799505866461701</v>
      </c>
      <c r="Q17" s="15"/>
      <c r="R17" s="15">
        <v>2.68630296319744</v>
      </c>
      <c r="S17" s="15">
        <v>2.03460210376765</v>
      </c>
      <c r="T17" s="15">
        <v>3.4090857956941099</v>
      </c>
      <c r="U17" s="20">
        <v>3.0832629724382201</v>
      </c>
      <c r="W17" s="21">
        <f t="shared" ref="W17:AK19" si="40">B17*(1/((8.76+8.55)/2))</f>
        <v>0.16190070326331713</v>
      </c>
      <c r="X17" s="15">
        <f t="shared" si="40"/>
        <v>7.813255948804089E-2</v>
      </c>
      <c r="Y17" s="15">
        <f t="shared" si="40"/>
        <v>0.12701192008854764</v>
      </c>
      <c r="Z17" s="15">
        <f t="shared" si="40"/>
        <v>9.1171933518173182E-2</v>
      </c>
      <c r="AA17" s="15">
        <f t="shared" si="40"/>
        <v>0.88609737175404146</v>
      </c>
      <c r="AB17" s="15">
        <f t="shared" si="40"/>
        <v>3.0639825076865274E-2</v>
      </c>
      <c r="AC17" s="15">
        <f t="shared" si="40"/>
        <v>6.2982637271343594E-2</v>
      </c>
      <c r="AD17" s="15">
        <f t="shared" si="40"/>
        <v>6.5036458928696805E-2</v>
      </c>
      <c r="AE17" s="15">
        <f t="shared" si="40"/>
        <v>0.27779376843298664</v>
      </c>
      <c r="AF17" s="15">
        <f t="shared" si="40"/>
        <v>0.49236853679756548</v>
      </c>
      <c r="AG17" s="15">
        <f t="shared" si="40"/>
        <v>1.0369272333437156</v>
      </c>
      <c r="AH17" s="15">
        <f t="shared" si="40"/>
        <v>0.74962674816766595</v>
      </c>
      <c r="AI17" s="15">
        <f t="shared" si="40"/>
        <v>8.3557369297304548E-2</v>
      </c>
      <c r="AJ17" s="15">
        <f t="shared" si="40"/>
        <v>0.25858233861711954</v>
      </c>
      <c r="AK17" s="15">
        <f t="shared" si="40"/>
        <v>0.24031780319424259</v>
      </c>
      <c r="AL17" s="15"/>
      <c r="AM17" s="15">
        <f t="shared" ref="AM17:AP20" si="41">R17*(1/((8.76+8.55)/2))</f>
        <v>0.31037584785643435</v>
      </c>
      <c r="AN17" s="15">
        <f t="shared" si="41"/>
        <v>0.23507823267101671</v>
      </c>
      <c r="AO17" s="15">
        <f t="shared" si="41"/>
        <v>0.39388628488666771</v>
      </c>
      <c r="AP17" s="20">
        <f t="shared" si="41"/>
        <v>0.35624066694837891</v>
      </c>
      <c r="AR17" s="186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  <c r="BI17" s="187"/>
      <c r="BJ17" s="187"/>
      <c r="BK17" s="187"/>
      <c r="BL17" s="188"/>
      <c r="BM17" s="128"/>
      <c r="BN17" s="128"/>
      <c r="BO17" s="128"/>
      <c r="BP17" s="128"/>
      <c r="BQ17" s="128"/>
      <c r="BR17" s="128"/>
      <c r="BT17" s="4">
        <v>0.6</v>
      </c>
      <c r="BU17" s="1">
        <v>0</v>
      </c>
      <c r="BV17" s="1">
        <v>0</v>
      </c>
      <c r="BW17" s="1">
        <v>1</v>
      </c>
      <c r="BX17" s="1">
        <v>0</v>
      </c>
      <c r="BY17" s="1">
        <v>1</v>
      </c>
      <c r="BZ17" s="1">
        <v>0</v>
      </c>
      <c r="CA17" s="1">
        <v>0</v>
      </c>
      <c r="CB17" s="1">
        <v>0</v>
      </c>
      <c r="CC17" s="1">
        <v>2</v>
      </c>
      <c r="CD17" s="1">
        <v>1</v>
      </c>
      <c r="CE17" s="1">
        <v>0</v>
      </c>
      <c r="CF17" s="1">
        <v>1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5">
        <v>0</v>
      </c>
    </row>
    <row r="18" spans="2:92" x14ac:dyDescent="0.25">
      <c r="B18" s="21">
        <v>1.4175580846938201</v>
      </c>
      <c r="C18" s="15">
        <v>0.816669997356684</v>
      </c>
      <c r="D18" s="15">
        <v>1.1122099215465799</v>
      </c>
      <c r="E18" s="15">
        <v>1.5553288512447201</v>
      </c>
      <c r="F18" s="15">
        <v>2.4269589415702399</v>
      </c>
      <c r="G18" s="15">
        <v>1.1225131090289799</v>
      </c>
      <c r="H18" s="15">
        <v>1.58276627315978</v>
      </c>
      <c r="I18" s="15">
        <v>5.8728551362277601</v>
      </c>
      <c r="J18" s="15">
        <v>0.78681715138000796</v>
      </c>
      <c r="K18" s="15">
        <v>3.7177240027701499</v>
      </c>
      <c r="L18" s="15">
        <v>8.7498269255104297</v>
      </c>
      <c r="M18" s="15">
        <v>1.2347318781587899</v>
      </c>
      <c r="N18" s="15">
        <v>1.9656058947356401</v>
      </c>
      <c r="O18" s="15">
        <v>1.93047112282696</v>
      </c>
      <c r="P18" s="15">
        <v>7.6918703350710098</v>
      </c>
      <c r="Q18" s="15"/>
      <c r="R18" s="15">
        <v>1.6386135521295</v>
      </c>
      <c r="S18" s="15">
        <v>2.3726166196691101</v>
      </c>
      <c r="T18" s="15">
        <v>1.16441427000724</v>
      </c>
      <c r="U18" s="20">
        <v>1.3444445484133301</v>
      </c>
      <c r="W18" s="21">
        <f t="shared" si="40"/>
        <v>0.16378487402586017</v>
      </c>
      <c r="X18" s="15">
        <f t="shared" si="40"/>
        <v>9.4358174160217662E-2</v>
      </c>
      <c r="Y18" s="15">
        <f t="shared" si="40"/>
        <v>0.12850490139186363</v>
      </c>
      <c r="Z18" s="15">
        <f t="shared" si="40"/>
        <v>0.17970292908662275</v>
      </c>
      <c r="AA18" s="15">
        <f t="shared" si="40"/>
        <v>0.28041120064358632</v>
      </c>
      <c r="AB18" s="15">
        <f t="shared" si="40"/>
        <v>0.12969533322114152</v>
      </c>
      <c r="AC18" s="15">
        <f t="shared" si="40"/>
        <v>0.18287305293584977</v>
      </c>
      <c r="AD18" s="15">
        <f t="shared" si="40"/>
        <v>0.67855056455548923</v>
      </c>
      <c r="AE18" s="15">
        <f t="shared" si="40"/>
        <v>9.0908971852109513E-2</v>
      </c>
      <c r="AF18" s="15">
        <f t="shared" si="40"/>
        <v>0.42954638969036962</v>
      </c>
      <c r="AG18" s="15">
        <f t="shared" si="40"/>
        <v>1.0109563172166873</v>
      </c>
      <c r="AH18" s="15">
        <f t="shared" si="40"/>
        <v>0.14266110666190523</v>
      </c>
      <c r="AI18" s="15">
        <f t="shared" si="40"/>
        <v>0.22710640031607623</v>
      </c>
      <c r="AJ18" s="15">
        <f t="shared" si="40"/>
        <v>0.22304692349242747</v>
      </c>
      <c r="AK18" s="15">
        <f t="shared" si="40"/>
        <v>0.88871985384991437</v>
      </c>
      <c r="AL18" s="15"/>
      <c r="AM18" s="15">
        <f t="shared" si="41"/>
        <v>0.18932565593639511</v>
      </c>
      <c r="AN18" s="15">
        <f t="shared" si="41"/>
        <v>0.27413248060879369</v>
      </c>
      <c r="AO18" s="15">
        <f t="shared" si="41"/>
        <v>0.13453659965421602</v>
      </c>
      <c r="AP18" s="20">
        <f t="shared" si="41"/>
        <v>0.15533732506219872</v>
      </c>
      <c r="BT18" s="4">
        <v>0.65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0</v>
      </c>
      <c r="CC18" s="1">
        <v>0</v>
      </c>
      <c r="CD18" s="1">
        <v>1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0</v>
      </c>
      <c r="CK18" s="1">
        <v>0</v>
      </c>
      <c r="CL18" s="1">
        <v>0</v>
      </c>
      <c r="CM18" s="1">
        <v>1</v>
      </c>
      <c r="CN18" s="5">
        <v>0</v>
      </c>
    </row>
    <row r="19" spans="2:92" x14ac:dyDescent="0.25">
      <c r="B19" s="21">
        <v>1.58561213644245</v>
      </c>
      <c r="C19" s="15">
        <v>0.91503989818714204</v>
      </c>
      <c r="D19" s="15">
        <v>1.2995389301187701</v>
      </c>
      <c r="E19" s="15">
        <v>8.3198158039066801</v>
      </c>
      <c r="F19" s="15">
        <v>3.1902785250808301</v>
      </c>
      <c r="G19" s="15">
        <v>0.75382223785849301</v>
      </c>
      <c r="H19" s="15">
        <v>1.84994430212987</v>
      </c>
      <c r="I19" s="15">
        <v>1.0602576910063199</v>
      </c>
      <c r="J19" s="15">
        <v>2.22303234098487</v>
      </c>
      <c r="K19" s="15">
        <v>1.8534308645925801</v>
      </c>
      <c r="L19" s="15">
        <v>1.0391749885900701</v>
      </c>
      <c r="M19" s="15">
        <v>1.83900713096832</v>
      </c>
      <c r="N19" s="15">
        <v>0.8215264026029</v>
      </c>
      <c r="O19" s="15">
        <v>6.4919559785051302</v>
      </c>
      <c r="P19" s="15">
        <v>6.5351918585138602</v>
      </c>
      <c r="Q19" s="15"/>
      <c r="R19" s="15">
        <v>6.68763079898548</v>
      </c>
      <c r="S19" s="15">
        <v>4.3058239820789499</v>
      </c>
      <c r="T19" s="15">
        <v>4.0639167477579603</v>
      </c>
      <c r="U19" s="20">
        <v>4.7314943263304698</v>
      </c>
      <c r="W19" s="21">
        <f t="shared" si="40"/>
        <v>0.18320186440698438</v>
      </c>
      <c r="X19" s="15">
        <f t="shared" si="40"/>
        <v>0.10572384727754383</v>
      </c>
      <c r="Y19" s="15">
        <f t="shared" si="40"/>
        <v>0.1501489231795228</v>
      </c>
      <c r="Z19" s="15">
        <f t="shared" si="40"/>
        <v>0.96127276763797553</v>
      </c>
      <c r="AA19" s="15">
        <f t="shared" si="40"/>
        <v>0.36860525997467702</v>
      </c>
      <c r="AB19" s="15">
        <f t="shared" si="40"/>
        <v>8.7096734587925231E-2</v>
      </c>
      <c r="AC19" s="15">
        <f t="shared" si="40"/>
        <v>0.21374284253378042</v>
      </c>
      <c r="AD19" s="15">
        <f t="shared" si="40"/>
        <v>0.12250233287190292</v>
      </c>
      <c r="AE19" s="15">
        <f t="shared" si="40"/>
        <v>0.25684949058172957</v>
      </c>
      <c r="AF19" s="15">
        <f t="shared" si="40"/>
        <v>0.21414568048441129</v>
      </c>
      <c r="AG19" s="15">
        <f t="shared" si="40"/>
        <v>0.12006643426806123</v>
      </c>
      <c r="AH19" s="15">
        <f t="shared" si="40"/>
        <v>0.21247916013498783</v>
      </c>
      <c r="AI19" s="15">
        <f t="shared" si="40"/>
        <v>9.4919283951808181E-2</v>
      </c>
      <c r="AJ19" s="15">
        <f t="shared" si="40"/>
        <v>0.75008156886252209</v>
      </c>
      <c r="AK19" s="15">
        <f t="shared" si="40"/>
        <v>0.75507704893285488</v>
      </c>
      <c r="AL19" s="15"/>
      <c r="AM19" s="15">
        <f t="shared" si="41"/>
        <v>0.77268986701160935</v>
      </c>
      <c r="AN19" s="15">
        <f t="shared" si="41"/>
        <v>0.49749554963361631</v>
      </c>
      <c r="AO19" s="15">
        <f t="shared" si="41"/>
        <v>0.46954555144517152</v>
      </c>
      <c r="AP19" s="20">
        <f t="shared" si="41"/>
        <v>0.54667756514505705</v>
      </c>
      <c r="BT19" s="4">
        <v>0.7</v>
      </c>
      <c r="BU19" s="1">
        <v>0</v>
      </c>
      <c r="BV19" s="1">
        <v>1</v>
      </c>
      <c r="BW19" s="1">
        <v>0</v>
      </c>
      <c r="BX19" s="1">
        <v>1</v>
      </c>
      <c r="BY19" s="1">
        <v>0</v>
      </c>
      <c r="BZ19" s="1">
        <v>2</v>
      </c>
      <c r="CA19" s="1">
        <v>0</v>
      </c>
      <c r="CB19" s="1">
        <v>1</v>
      </c>
      <c r="CC19" s="1">
        <v>0</v>
      </c>
      <c r="CD19" s="1">
        <v>0</v>
      </c>
      <c r="CE19" s="1">
        <v>0</v>
      </c>
      <c r="CF19" s="1">
        <v>0</v>
      </c>
      <c r="CG19" s="1">
        <v>1</v>
      </c>
      <c r="CH19" s="1">
        <v>0</v>
      </c>
      <c r="CI19" s="1">
        <v>0</v>
      </c>
      <c r="CJ19" s="1">
        <v>0</v>
      </c>
      <c r="CK19" s="1">
        <v>0</v>
      </c>
      <c r="CL19" s="1">
        <v>0</v>
      </c>
      <c r="CM19" s="1">
        <v>0</v>
      </c>
      <c r="CN19" s="5">
        <v>0</v>
      </c>
    </row>
    <row r="20" spans="2:92" x14ac:dyDescent="0.25">
      <c r="B20" s="21">
        <v>1.69011878266353</v>
      </c>
      <c r="C20" s="15">
        <v>1.03155691651451</v>
      </c>
      <c r="D20" s="15">
        <v>1.3849198047851199</v>
      </c>
      <c r="E20" s="15">
        <v>0.21414323319341499</v>
      </c>
      <c r="F20" s="15">
        <v>4.9466266830377199</v>
      </c>
      <c r="G20" s="15">
        <v>3.7426665274738098</v>
      </c>
      <c r="H20" s="15">
        <v>1.1820381454845299</v>
      </c>
      <c r="I20" s="15">
        <v>3.20232282783607</v>
      </c>
      <c r="J20" s="15">
        <v>2.7818603082335098</v>
      </c>
      <c r="K20" s="15">
        <v>6.6990613749866199</v>
      </c>
      <c r="L20" s="15"/>
      <c r="M20" s="15">
        <v>1.28956616902272</v>
      </c>
      <c r="N20" s="15">
        <v>9.0930143678963802</v>
      </c>
      <c r="O20" s="15">
        <v>3.9300877611229001</v>
      </c>
      <c r="P20" s="15"/>
      <c r="Q20" s="15"/>
      <c r="R20" s="15">
        <v>0.28660501487173401</v>
      </c>
      <c r="S20" s="15">
        <v>0.62308521939192196</v>
      </c>
      <c r="T20" s="15">
        <v>5.2069568419193102</v>
      </c>
      <c r="U20" s="20">
        <v>0.39958019398227401</v>
      </c>
      <c r="W20" s="21">
        <f t="shared" ref="W20:AF22" si="42">B20*(1/((8.76+8.55)/2))</f>
        <v>0.19527657800849563</v>
      </c>
      <c r="X20" s="15">
        <f t="shared" si="42"/>
        <v>0.11918624107619986</v>
      </c>
      <c r="Y20" s="15">
        <f t="shared" si="42"/>
        <v>0.16001384226286766</v>
      </c>
      <c r="Z20" s="15">
        <f t="shared" si="42"/>
        <v>2.4742141327950891E-2</v>
      </c>
      <c r="AA20" s="15">
        <f t="shared" si="42"/>
        <v>0.57153398995236504</v>
      </c>
      <c r="AB20" s="15">
        <f t="shared" si="42"/>
        <v>0.43242825274105245</v>
      </c>
      <c r="AC20" s="15">
        <f t="shared" si="42"/>
        <v>0.13657286487400688</v>
      </c>
      <c r="AD20" s="15">
        <f t="shared" si="42"/>
        <v>0.36999686052409814</v>
      </c>
      <c r="AE20" s="15">
        <f t="shared" si="42"/>
        <v>0.32141655785482487</v>
      </c>
      <c r="AF20" s="15">
        <f t="shared" si="42"/>
        <v>0.77401055747967862</v>
      </c>
      <c r="AG20" s="15"/>
      <c r="AH20" s="15">
        <f>M20*(1/((8.76+8.55)/2))</f>
        <v>0.14899666886455457</v>
      </c>
      <c r="AI20" s="15">
        <f>N20*(1/((8.76+8.55)/2))</f>
        <v>1.0506082458574673</v>
      </c>
      <c r="AJ20" s="15">
        <f>O20*(1/((8.76+8.55)/2))</f>
        <v>0.4540829302279491</v>
      </c>
      <c r="AK20" s="15"/>
      <c r="AL20" s="15"/>
      <c r="AM20" s="15">
        <f t="shared" si="41"/>
        <v>3.3114386466982546E-2</v>
      </c>
      <c r="AN20" s="15">
        <f t="shared" si="41"/>
        <v>7.1991359837310434E-2</v>
      </c>
      <c r="AO20" s="15">
        <f t="shared" si="41"/>
        <v>0.60161257561170522</v>
      </c>
      <c r="AP20" s="20">
        <f t="shared" si="41"/>
        <v>4.6167555630534249E-2</v>
      </c>
      <c r="BT20" s="4">
        <v>0.75</v>
      </c>
      <c r="BU20" s="1">
        <v>0</v>
      </c>
      <c r="BV20" s="1">
        <v>0</v>
      </c>
      <c r="BW20" s="1">
        <v>1</v>
      </c>
      <c r="BX20" s="1">
        <v>2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1</v>
      </c>
      <c r="CE20" s="1">
        <v>0</v>
      </c>
      <c r="CF20" s="1">
        <v>1</v>
      </c>
      <c r="CG20" s="1">
        <v>0</v>
      </c>
      <c r="CH20" s="1">
        <v>0</v>
      </c>
      <c r="CI20" s="1">
        <v>1</v>
      </c>
      <c r="CJ20" s="1">
        <v>0</v>
      </c>
      <c r="CK20" s="1">
        <v>2</v>
      </c>
      <c r="CL20" s="1">
        <v>0</v>
      </c>
      <c r="CM20" s="1">
        <v>2</v>
      </c>
      <c r="CN20" s="5">
        <v>0</v>
      </c>
    </row>
    <row r="21" spans="2:92" x14ac:dyDescent="0.25">
      <c r="B21" s="21">
        <v>1.8737171864312601</v>
      </c>
      <c r="C21" s="15">
        <v>1.1752267263985201</v>
      </c>
      <c r="D21" s="15">
        <v>1.45642742600985</v>
      </c>
      <c r="E21" s="15">
        <v>1.01000914410402</v>
      </c>
      <c r="F21" s="15">
        <v>0.25435931221473101</v>
      </c>
      <c r="G21" s="15">
        <v>1.7918881856393201</v>
      </c>
      <c r="H21" s="15">
        <v>0.94155759064195699</v>
      </c>
      <c r="I21" s="15">
        <v>8.4471410215090401</v>
      </c>
      <c r="J21" s="15">
        <v>1.8628352327795801</v>
      </c>
      <c r="K21" s="15">
        <v>7.4316943882707296</v>
      </c>
      <c r="L21" s="15"/>
      <c r="M21" s="15">
        <v>3.7322169647996399</v>
      </c>
      <c r="N21" s="15">
        <v>3.7140869210565599</v>
      </c>
      <c r="O21" s="15"/>
      <c r="P21" s="15"/>
      <c r="Q21" s="15"/>
      <c r="R21" s="15">
        <v>0.84205213561048697</v>
      </c>
      <c r="S21" s="15">
        <v>0.854530202858517</v>
      </c>
      <c r="T21" s="15"/>
      <c r="U21" s="20">
        <v>1.89380383867146</v>
      </c>
      <c r="W21" s="21">
        <f t="shared" si="42"/>
        <v>0.21648956515670245</v>
      </c>
      <c r="X21" s="15">
        <f t="shared" si="42"/>
        <v>0.13578587248971921</v>
      </c>
      <c r="Y21" s="15">
        <f t="shared" si="42"/>
        <v>0.16827584355977465</v>
      </c>
      <c r="Z21" s="15">
        <f t="shared" si="42"/>
        <v>0.11669660821536913</v>
      </c>
      <c r="AA21" s="15">
        <f t="shared" si="42"/>
        <v>2.9388713138617097E-2</v>
      </c>
      <c r="AB21" s="15">
        <f t="shared" si="42"/>
        <v>0.20703503011430616</v>
      </c>
      <c r="AC21" s="15">
        <f t="shared" si="42"/>
        <v>0.10878770544678877</v>
      </c>
      <c r="AD21" s="15">
        <f t="shared" si="42"/>
        <v>0.97598394240427944</v>
      </c>
      <c r="AE21" s="15">
        <f t="shared" si="42"/>
        <v>0.21523226259729403</v>
      </c>
      <c r="AF21" s="15">
        <f t="shared" si="42"/>
        <v>0.85865908587761153</v>
      </c>
      <c r="AG21" s="15"/>
      <c r="AH21" s="15">
        <f t="shared" ref="AH21:AI26" si="43">M21*(1/((8.76+8.55)/2))</f>
        <v>0.43122090870013163</v>
      </c>
      <c r="AI21" s="15">
        <f t="shared" si="43"/>
        <v>0.42912616072288379</v>
      </c>
      <c r="AJ21" s="15"/>
      <c r="AK21" s="15"/>
      <c r="AL21" s="15"/>
      <c r="AM21" s="15">
        <f t="shared" ref="AM21:AN25" si="44">R21*(1/((8.76+8.55)/2))</f>
        <v>9.7290830226514941E-2</v>
      </c>
      <c r="AN21" s="15">
        <f t="shared" si="44"/>
        <v>9.8732547990585423E-2</v>
      </c>
      <c r="AO21" s="15"/>
      <c r="AP21" s="20">
        <f t="shared" ref="AP21:AP29" si="45">U21*(1/((8.76+8.55)/2))</f>
        <v>0.2188103799735944</v>
      </c>
      <c r="BT21" s="4">
        <v>0.8</v>
      </c>
      <c r="BU21" s="1">
        <v>1</v>
      </c>
      <c r="BV21" s="1">
        <v>0</v>
      </c>
      <c r="BW21" s="1">
        <v>1</v>
      </c>
      <c r="BX21" s="1">
        <v>0</v>
      </c>
      <c r="BY21" s="1">
        <v>1</v>
      </c>
      <c r="BZ21" s="1">
        <v>0</v>
      </c>
      <c r="CA21" s="1">
        <v>2</v>
      </c>
      <c r="CB21" s="1">
        <v>0</v>
      </c>
      <c r="CC21" s="1">
        <v>0</v>
      </c>
      <c r="CD21" s="1">
        <v>1</v>
      </c>
      <c r="CE21" s="1">
        <v>0</v>
      </c>
      <c r="CF21" s="1">
        <v>0</v>
      </c>
      <c r="CG21" s="1">
        <v>0</v>
      </c>
      <c r="CH21" s="1">
        <v>2</v>
      </c>
      <c r="CI21" s="1">
        <v>1</v>
      </c>
      <c r="CJ21" s="1">
        <v>1</v>
      </c>
      <c r="CK21" s="1">
        <v>1</v>
      </c>
      <c r="CL21" s="1">
        <v>2</v>
      </c>
      <c r="CM21" s="1">
        <v>0</v>
      </c>
      <c r="CN21" s="5">
        <v>1</v>
      </c>
    </row>
    <row r="22" spans="2:92" x14ac:dyDescent="0.25">
      <c r="B22" s="21">
        <v>2.4852015038831601</v>
      </c>
      <c r="C22" s="15">
        <v>1.22106644081789</v>
      </c>
      <c r="D22" s="15">
        <v>1.6382779601270701</v>
      </c>
      <c r="E22" s="15">
        <v>3.04484130691079</v>
      </c>
      <c r="F22" s="15">
        <v>0.45218252841143602</v>
      </c>
      <c r="G22" s="15">
        <v>0.22138384996919599</v>
      </c>
      <c r="H22" s="15">
        <v>1.7871159092918301</v>
      </c>
      <c r="I22" s="15">
        <v>4.5609572939313603</v>
      </c>
      <c r="J22" s="15">
        <v>7.7359088315232203</v>
      </c>
      <c r="K22" s="15">
        <v>7.7213209396612301</v>
      </c>
      <c r="L22" s="15"/>
      <c r="M22" s="15">
        <v>7.6206133843942103</v>
      </c>
      <c r="N22" s="15">
        <v>1.2054720044184499</v>
      </c>
      <c r="O22" s="15"/>
      <c r="P22" s="15"/>
      <c r="Q22" s="15"/>
      <c r="R22" s="15">
        <v>1.0719838143185301</v>
      </c>
      <c r="S22" s="15">
        <v>1.1903883853400401</v>
      </c>
      <c r="T22" s="15"/>
      <c r="U22" s="20">
        <v>2.6706901061542201</v>
      </c>
      <c r="W22" s="21">
        <f t="shared" si="42"/>
        <v>0.28714055504138181</v>
      </c>
      <c r="X22" s="15">
        <f t="shared" si="42"/>
        <v>0.14108219997895896</v>
      </c>
      <c r="Y22" s="15">
        <f t="shared" si="42"/>
        <v>0.18928688158602769</v>
      </c>
      <c r="Z22" s="15">
        <f t="shared" si="42"/>
        <v>0.35180142194232111</v>
      </c>
      <c r="AA22" s="15">
        <f t="shared" si="42"/>
        <v>5.2245237251465737E-2</v>
      </c>
      <c r="AB22" s="15">
        <f t="shared" si="42"/>
        <v>2.557872327778116E-2</v>
      </c>
      <c r="AC22" s="15">
        <f t="shared" si="42"/>
        <v>0.20648364058831076</v>
      </c>
      <c r="AD22" s="15">
        <f t="shared" si="42"/>
        <v>0.52697369080662737</v>
      </c>
      <c r="AE22" s="15">
        <f t="shared" si="42"/>
        <v>0.89380806834468152</v>
      </c>
      <c r="AF22" s="15">
        <f t="shared" si="42"/>
        <v>0.89212258112781384</v>
      </c>
      <c r="AG22" s="15"/>
      <c r="AH22" s="15">
        <f t="shared" si="43"/>
        <v>0.88048681506576643</v>
      </c>
      <c r="AI22" s="15">
        <f t="shared" si="43"/>
        <v>0.13928041645504907</v>
      </c>
      <c r="AJ22" s="15"/>
      <c r="AK22" s="15"/>
      <c r="AL22" s="15"/>
      <c r="AM22" s="15">
        <f t="shared" si="44"/>
        <v>0.12385717092068514</v>
      </c>
      <c r="AN22" s="15">
        <f t="shared" si="44"/>
        <v>0.13753765284113689</v>
      </c>
      <c r="AO22" s="15"/>
      <c r="AP22" s="20">
        <f t="shared" si="45"/>
        <v>0.30857193600857535</v>
      </c>
      <c r="BT22" s="4">
        <v>0.85</v>
      </c>
      <c r="BU22" s="1">
        <v>0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1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1</v>
      </c>
      <c r="CM22" s="1">
        <v>0</v>
      </c>
      <c r="CN22" s="5">
        <v>1</v>
      </c>
    </row>
    <row r="23" spans="2:92" x14ac:dyDescent="0.25">
      <c r="B23" s="21">
        <v>2.68499019567331</v>
      </c>
      <c r="C23" s="15">
        <v>1.2336075777690401</v>
      </c>
      <c r="D23" s="15">
        <v>1.8344969598909</v>
      </c>
      <c r="E23" s="15">
        <v>1.52125954271691</v>
      </c>
      <c r="F23" s="15">
        <v>3.2758249205398302</v>
      </c>
      <c r="G23" s="15">
        <v>1.4726452367813401</v>
      </c>
      <c r="H23" s="15">
        <v>0.33809256396989001</v>
      </c>
      <c r="I23" s="15">
        <v>2.5933762870100701</v>
      </c>
      <c r="J23" s="15"/>
      <c r="K23" s="15"/>
      <c r="L23" s="15"/>
      <c r="M23" s="15">
        <v>4.4716417579851599</v>
      </c>
      <c r="N23" s="15">
        <v>8.3273012852544692</v>
      </c>
      <c r="O23" s="15"/>
      <c r="P23" s="15"/>
      <c r="Q23" s="15"/>
      <c r="R23" s="15">
        <v>8.7782575506251206</v>
      </c>
      <c r="S23" s="15">
        <v>3.7581530840453299</v>
      </c>
      <c r="T23" s="15"/>
      <c r="U23" s="20">
        <v>1.6397614096197299</v>
      </c>
      <c r="W23" s="21">
        <f t="shared" ref="W23:AD23" si="46">B23*(1/((8.76+8.55)/2))</f>
        <v>0.31022417049951584</v>
      </c>
      <c r="X23" s="15">
        <f t="shared" si="46"/>
        <v>0.14253120482600112</v>
      </c>
      <c r="Y23" s="15">
        <f t="shared" si="46"/>
        <v>0.21195805429126513</v>
      </c>
      <c r="Z23" s="15">
        <f t="shared" si="46"/>
        <v>0.17576655606203462</v>
      </c>
      <c r="AA23" s="15">
        <f t="shared" si="46"/>
        <v>0.37848930335526626</v>
      </c>
      <c r="AB23" s="15">
        <f t="shared" si="46"/>
        <v>0.17014965185226341</v>
      </c>
      <c r="AC23" s="15">
        <f t="shared" si="46"/>
        <v>3.9063265623326397E-2</v>
      </c>
      <c r="AD23" s="15">
        <f t="shared" si="46"/>
        <v>0.29963908573195491</v>
      </c>
      <c r="AE23" s="15"/>
      <c r="AF23" s="15"/>
      <c r="AG23" s="15"/>
      <c r="AH23" s="15">
        <f t="shared" si="43"/>
        <v>0.51665416036801382</v>
      </c>
      <c r="AI23" s="15">
        <f t="shared" si="43"/>
        <v>0.96213764127723489</v>
      </c>
      <c r="AJ23" s="15"/>
      <c r="AK23" s="15"/>
      <c r="AL23" s="15"/>
      <c r="AM23" s="15">
        <f t="shared" si="44"/>
        <v>1.0142411959127808</v>
      </c>
      <c r="AN23" s="15">
        <f t="shared" si="44"/>
        <v>0.43421757181344067</v>
      </c>
      <c r="AO23" s="15"/>
      <c r="AP23" s="20">
        <f t="shared" si="45"/>
        <v>0.189458279563227</v>
      </c>
      <c r="BT23" s="4">
        <v>0.9</v>
      </c>
      <c r="BU23" s="1">
        <v>1</v>
      </c>
      <c r="BV23" s="1">
        <v>1</v>
      </c>
      <c r="BW23" s="1">
        <v>1</v>
      </c>
      <c r="BX23" s="1">
        <v>0</v>
      </c>
      <c r="BY23" s="1">
        <v>1</v>
      </c>
      <c r="BZ23" s="1">
        <v>0</v>
      </c>
      <c r="CA23" s="1">
        <v>1</v>
      </c>
      <c r="CB23" s="1">
        <v>0</v>
      </c>
      <c r="CC23" s="1">
        <v>1</v>
      </c>
      <c r="CD23" s="1">
        <v>2</v>
      </c>
      <c r="CE23" s="1">
        <v>1</v>
      </c>
      <c r="CF23" s="1">
        <v>1</v>
      </c>
      <c r="CG23" s="1">
        <v>0</v>
      </c>
      <c r="CH23" s="1">
        <v>1</v>
      </c>
      <c r="CI23" s="1">
        <v>1</v>
      </c>
      <c r="CJ23" s="1">
        <v>2</v>
      </c>
      <c r="CK23" s="1">
        <v>1</v>
      </c>
      <c r="CL23" s="1">
        <v>1</v>
      </c>
      <c r="CM23" s="1">
        <v>1</v>
      </c>
      <c r="CN23" s="5">
        <v>0</v>
      </c>
    </row>
    <row r="24" spans="2:92" x14ac:dyDescent="0.25">
      <c r="B24" s="21">
        <v>2.86422640438095</v>
      </c>
      <c r="C24" s="15">
        <v>1.3404150980005201</v>
      </c>
      <c r="D24" s="15">
        <v>1.87108842527196</v>
      </c>
      <c r="E24" s="15">
        <v>4.5514978164044901</v>
      </c>
      <c r="F24" s="15">
        <v>1.6515638126055301</v>
      </c>
      <c r="G24" s="15">
        <v>5.9137232492436196</v>
      </c>
      <c r="H24" s="15">
        <v>0.249292151527928</v>
      </c>
      <c r="I24" s="15"/>
      <c r="J24" s="15"/>
      <c r="K24" s="15"/>
      <c r="L24" s="15"/>
      <c r="M24" s="15">
        <v>3.3331230258216502</v>
      </c>
      <c r="N24" s="15">
        <v>5.7665788123807404</v>
      </c>
      <c r="O24" s="15"/>
      <c r="P24" s="15"/>
      <c r="Q24" s="15"/>
      <c r="R24" s="15">
        <v>4.3492057045817898</v>
      </c>
      <c r="S24" s="15">
        <v>1.2833417646638901</v>
      </c>
      <c r="T24" s="15"/>
      <c r="U24" s="20">
        <v>0.735495713548175</v>
      </c>
      <c r="W24" s="21">
        <f t="shared" ref="W24:AC28" si="47">B24*(1/((8.76+8.55)/2))</f>
        <v>0.33093314897526854</v>
      </c>
      <c r="X24" s="15">
        <f t="shared" si="47"/>
        <v>0.15487176175627035</v>
      </c>
      <c r="Y24" s="15">
        <f t="shared" si="47"/>
        <v>0.21618583769751121</v>
      </c>
      <c r="Z24" s="15">
        <f t="shared" si="47"/>
        <v>0.52588074135233842</v>
      </c>
      <c r="AA24" s="15">
        <f t="shared" si="47"/>
        <v>0.19082193097695319</v>
      </c>
      <c r="AB24" s="15">
        <f t="shared" si="47"/>
        <v>0.68327247247182188</v>
      </c>
      <c r="AC24" s="15">
        <f t="shared" si="47"/>
        <v>2.8803252631765218E-2</v>
      </c>
      <c r="AD24" s="15"/>
      <c r="AE24" s="15"/>
      <c r="AF24" s="15"/>
      <c r="AG24" s="15"/>
      <c r="AH24" s="15">
        <f t="shared" si="43"/>
        <v>0.38510953504582895</v>
      </c>
      <c r="AI24" s="15">
        <f t="shared" si="43"/>
        <v>0.66627138213526738</v>
      </c>
      <c r="AJ24" s="15"/>
      <c r="AK24" s="15"/>
      <c r="AL24" s="15"/>
      <c r="AM24" s="15">
        <f t="shared" si="44"/>
        <v>0.50250788036762439</v>
      </c>
      <c r="AN24" s="15">
        <f t="shared" si="44"/>
        <v>0.14827750025001615</v>
      </c>
      <c r="AO24" s="15"/>
      <c r="AP24" s="20">
        <f t="shared" si="45"/>
        <v>8.4979285216426906E-2</v>
      </c>
      <c r="BT24" s="4">
        <v>0.95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0</v>
      </c>
      <c r="CC24" s="1">
        <v>2</v>
      </c>
      <c r="CD24" s="1">
        <v>0</v>
      </c>
      <c r="CE24" s="1">
        <v>1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0</v>
      </c>
      <c r="CM24" s="1">
        <v>1</v>
      </c>
      <c r="CN24" s="5">
        <v>1</v>
      </c>
    </row>
    <row r="25" spans="2:92" x14ac:dyDescent="0.25">
      <c r="B25" s="21">
        <v>3.2026048368283702</v>
      </c>
      <c r="C25" s="15">
        <v>1.4244884830893101</v>
      </c>
      <c r="D25" s="15">
        <v>1.89737548605894</v>
      </c>
      <c r="E25" s="15">
        <v>1.64708340269738</v>
      </c>
      <c r="F25" s="15">
        <v>0.55592929573924299</v>
      </c>
      <c r="G25" s="15">
        <v>0.366185289620996</v>
      </c>
      <c r="H25" s="15">
        <v>0.26451214647450899</v>
      </c>
      <c r="I25" s="15"/>
      <c r="J25" s="15"/>
      <c r="K25" s="15"/>
      <c r="L25" s="15"/>
      <c r="M25" s="15">
        <v>1.12215048708979</v>
      </c>
      <c r="N25" s="15">
        <v>1.8362838446179599</v>
      </c>
      <c r="O25" s="15"/>
      <c r="P25" s="15"/>
      <c r="Q25" s="15"/>
      <c r="R25" s="15">
        <v>3.79643357784252</v>
      </c>
      <c r="S25" s="15">
        <v>0.96902450441645904</v>
      </c>
      <c r="T25" s="15"/>
      <c r="U25" s="20">
        <v>7.9601594073238102</v>
      </c>
      <c r="W25" s="21">
        <f t="shared" si="47"/>
        <v>0.37002944388542686</v>
      </c>
      <c r="X25" s="15">
        <f t="shared" si="47"/>
        <v>0.16458561329743615</v>
      </c>
      <c r="Y25" s="15">
        <f t="shared" si="47"/>
        <v>0.21922304864921313</v>
      </c>
      <c r="Z25" s="15">
        <f t="shared" si="47"/>
        <v>0.19030426374319812</v>
      </c>
      <c r="AA25" s="15">
        <f t="shared" si="47"/>
        <v>6.4232154331512747E-2</v>
      </c>
      <c r="AB25" s="15">
        <f t="shared" si="47"/>
        <v>4.2309103364644246E-2</v>
      </c>
      <c r="AC25" s="15">
        <f t="shared" si="47"/>
        <v>3.0561773133969836E-2</v>
      </c>
      <c r="AD25" s="15"/>
      <c r="AE25" s="15"/>
      <c r="AF25" s="15"/>
      <c r="AG25" s="15"/>
      <c r="AH25" s="15">
        <f t="shared" si="43"/>
        <v>0.12965343582782088</v>
      </c>
      <c r="AI25" s="15">
        <f t="shared" si="43"/>
        <v>0.21216451122102364</v>
      </c>
      <c r="AJ25" s="15"/>
      <c r="AK25" s="15"/>
      <c r="AL25" s="15"/>
      <c r="AM25" s="15">
        <f t="shared" si="44"/>
        <v>0.43864050581658226</v>
      </c>
      <c r="AN25" s="15">
        <f t="shared" si="44"/>
        <v>0.11196123678988548</v>
      </c>
      <c r="AO25" s="15"/>
      <c r="AP25" s="20">
        <f t="shared" si="45"/>
        <v>0.91971801355561045</v>
      </c>
      <c r="BT25" s="4">
        <v>1</v>
      </c>
      <c r="BU25" s="1">
        <v>0</v>
      </c>
      <c r="BV25" s="1">
        <v>0</v>
      </c>
      <c r="BW25" s="1">
        <v>0</v>
      </c>
      <c r="BX25" s="1">
        <v>2</v>
      </c>
      <c r="BY25" s="1">
        <v>0</v>
      </c>
      <c r="BZ25" s="1">
        <v>0</v>
      </c>
      <c r="CA25" s="1">
        <v>0</v>
      </c>
      <c r="CB25" s="1">
        <v>1</v>
      </c>
      <c r="CC25" s="1">
        <v>0</v>
      </c>
      <c r="CD25" s="1">
        <v>0</v>
      </c>
      <c r="CE25" s="1">
        <v>0</v>
      </c>
      <c r="CF25" s="1">
        <v>2</v>
      </c>
      <c r="CG25" s="1">
        <v>1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5">
        <v>0</v>
      </c>
    </row>
    <row r="26" spans="2:92" x14ac:dyDescent="0.25">
      <c r="B26" s="21">
        <v>3.2165680987916399</v>
      </c>
      <c r="C26" s="15">
        <v>1.47662452810844</v>
      </c>
      <c r="D26" s="15">
        <v>2.0955227625425499</v>
      </c>
      <c r="E26" s="15">
        <v>1.41714412929274</v>
      </c>
      <c r="F26" s="15">
        <v>0.66297749553185104</v>
      </c>
      <c r="G26" s="15">
        <v>1.8309151775930099</v>
      </c>
      <c r="H26" s="15">
        <v>1.4187018604799499</v>
      </c>
      <c r="I26" s="15"/>
      <c r="J26" s="15"/>
      <c r="K26" s="15"/>
      <c r="L26" s="15"/>
      <c r="M26" s="15">
        <v>0.811890449424022</v>
      </c>
      <c r="N26" s="15">
        <v>3.6518778127720299</v>
      </c>
      <c r="O26" s="15"/>
      <c r="P26" s="15"/>
      <c r="Q26" s="15"/>
      <c r="R26" s="15"/>
      <c r="S26" s="15"/>
      <c r="T26" s="15"/>
      <c r="U26" s="20">
        <v>4.7538275314530098</v>
      </c>
      <c r="W26" s="21">
        <f t="shared" si="47"/>
        <v>0.37164276126997564</v>
      </c>
      <c r="X26" s="15">
        <f t="shared" si="47"/>
        <v>0.17060941976989483</v>
      </c>
      <c r="Y26" s="15">
        <f t="shared" si="47"/>
        <v>0.24211701473628533</v>
      </c>
      <c r="Z26" s="15">
        <f t="shared" si="47"/>
        <v>0.16373704555664237</v>
      </c>
      <c r="AA26" s="15">
        <f t="shared" si="47"/>
        <v>7.6600519414425292E-2</v>
      </c>
      <c r="AB26" s="15">
        <f t="shared" si="47"/>
        <v>0.21154421462657533</v>
      </c>
      <c r="AC26" s="15">
        <f t="shared" si="47"/>
        <v>0.16391702605198724</v>
      </c>
      <c r="AD26" s="15"/>
      <c r="AE26" s="15"/>
      <c r="AF26" s="15"/>
      <c r="AG26" s="15"/>
      <c r="AH26" s="15">
        <f t="shared" si="43"/>
        <v>9.3805944474179295E-2</v>
      </c>
      <c r="AI26" s="15">
        <f t="shared" si="43"/>
        <v>0.42193851100774454</v>
      </c>
      <c r="AJ26" s="15"/>
      <c r="AK26" s="15"/>
      <c r="AL26" s="15"/>
      <c r="AM26" s="15"/>
      <c r="AN26" s="15"/>
      <c r="AO26" s="15"/>
      <c r="AP26" s="20">
        <f t="shared" si="45"/>
        <v>0.54925794701941177</v>
      </c>
      <c r="BT26" s="4">
        <v>1.05</v>
      </c>
      <c r="BU26" s="1">
        <v>0</v>
      </c>
      <c r="BV26" s="1">
        <v>1</v>
      </c>
      <c r="BW26" s="1">
        <v>0</v>
      </c>
      <c r="BX26" s="1">
        <v>0</v>
      </c>
      <c r="BY26" s="1">
        <v>0</v>
      </c>
      <c r="BZ26" s="1">
        <v>0</v>
      </c>
      <c r="CA26" s="1">
        <v>0</v>
      </c>
      <c r="CB26" s="1">
        <v>0</v>
      </c>
      <c r="CC26" s="1">
        <v>1</v>
      </c>
      <c r="CD26" s="1">
        <v>1</v>
      </c>
      <c r="CE26" s="1">
        <v>2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1</v>
      </c>
      <c r="CL26" s="1">
        <v>0</v>
      </c>
      <c r="CM26" s="1">
        <v>0</v>
      </c>
      <c r="CN26" s="5">
        <v>0</v>
      </c>
    </row>
    <row r="27" spans="2:92" ht="15.75" thickBot="1" x14ac:dyDescent="0.3">
      <c r="B27" s="21">
        <v>3.29391250803998</v>
      </c>
      <c r="C27" s="15">
        <v>1.64590939918833</v>
      </c>
      <c r="D27" s="15">
        <v>2.2472330167701799</v>
      </c>
      <c r="E27" s="15">
        <v>1.9442503408276099</v>
      </c>
      <c r="F27" s="15">
        <v>0.37734495516037397</v>
      </c>
      <c r="G27" s="15">
        <v>3.82137719376792</v>
      </c>
      <c r="H27" s="15">
        <v>4.2671971706250096</v>
      </c>
      <c r="I27" s="15"/>
      <c r="J27" s="15"/>
      <c r="K27" s="15"/>
      <c r="L27" s="15"/>
      <c r="M27" s="15"/>
      <c r="N27" s="15">
        <v>1.2968975934342499</v>
      </c>
      <c r="O27" s="15"/>
      <c r="P27" s="15"/>
      <c r="Q27" s="15"/>
      <c r="R27" s="15"/>
      <c r="S27" s="15"/>
      <c r="T27" s="15"/>
      <c r="U27" s="20">
        <v>1.48486100154157</v>
      </c>
      <c r="W27" s="21">
        <f t="shared" si="47"/>
        <v>0.38057914593182895</v>
      </c>
      <c r="X27" s="15">
        <f t="shared" si="47"/>
        <v>0.19016861920142458</v>
      </c>
      <c r="Y27" s="15">
        <f t="shared" si="47"/>
        <v>0.25964564029695891</v>
      </c>
      <c r="Z27" s="15">
        <f t="shared" si="47"/>
        <v>0.22463897640989133</v>
      </c>
      <c r="AA27" s="15">
        <f t="shared" si="47"/>
        <v>4.3598492797270239E-2</v>
      </c>
      <c r="AB27" s="15">
        <f t="shared" si="47"/>
        <v>0.44152249494718881</v>
      </c>
      <c r="AC27" s="15">
        <f t="shared" si="47"/>
        <v>0.49303260203639615</v>
      </c>
      <c r="AD27" s="15"/>
      <c r="AE27" s="15"/>
      <c r="AF27" s="15"/>
      <c r="AG27" s="15"/>
      <c r="AH27" s="15"/>
      <c r="AI27" s="15">
        <f>N27*(1/((8.76+8.55)/2))</f>
        <v>0.14984374274225878</v>
      </c>
      <c r="AJ27" s="15"/>
      <c r="AK27" s="15"/>
      <c r="AL27" s="15"/>
      <c r="AM27" s="15"/>
      <c r="AN27" s="15"/>
      <c r="AO27" s="15"/>
      <c r="AP27" s="20">
        <f t="shared" si="45"/>
        <v>0.17156106314749506</v>
      </c>
      <c r="BT27" s="6">
        <v>1.1000000000000001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1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7">
        <v>0</v>
      </c>
    </row>
    <row r="28" spans="2:92" ht="15.75" thickBot="1" x14ac:dyDescent="0.3">
      <c r="B28" s="21">
        <v>3.8397794694553</v>
      </c>
      <c r="C28" s="15">
        <v>1.80160671493574</v>
      </c>
      <c r="D28" s="15">
        <v>2.8503978451889198</v>
      </c>
      <c r="E28" s="15">
        <v>2.32415394110124</v>
      </c>
      <c r="F28" s="15">
        <v>0.44284233226980402</v>
      </c>
      <c r="G28" s="15">
        <v>5.8689278356482104</v>
      </c>
      <c r="H28" s="15">
        <v>1.1233615315624299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20">
        <v>0.370605611364142</v>
      </c>
      <c r="W28" s="21">
        <f t="shared" si="47"/>
        <v>0.44364869664417089</v>
      </c>
      <c r="X28" s="15">
        <f t="shared" si="47"/>
        <v>0.20815791044895895</v>
      </c>
      <c r="Y28" s="15">
        <f t="shared" si="47"/>
        <v>0.32933539516914145</v>
      </c>
      <c r="Z28" s="15">
        <f t="shared" si="47"/>
        <v>0.2685330954478613</v>
      </c>
      <c r="AA28" s="15">
        <f t="shared" si="47"/>
        <v>5.1166069586343607E-2</v>
      </c>
      <c r="AB28" s="15">
        <f t="shared" si="47"/>
        <v>0.67809680365663882</v>
      </c>
      <c r="AC28" s="15">
        <f t="shared" si="47"/>
        <v>0.12979336008809125</v>
      </c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20">
        <f t="shared" si="45"/>
        <v>4.2819828002789363E-2</v>
      </c>
      <c r="BT28" s="180" t="s">
        <v>25</v>
      </c>
      <c r="BU28" s="181"/>
      <c r="BV28" s="181"/>
      <c r="BW28" s="181"/>
      <c r="BX28" s="181"/>
      <c r="BY28" s="181"/>
      <c r="BZ28" s="181"/>
      <c r="CA28" s="181"/>
      <c r="CB28" s="181"/>
      <c r="CC28" s="181"/>
      <c r="CD28" s="181"/>
      <c r="CE28" s="181"/>
      <c r="CF28" s="181"/>
      <c r="CG28" s="181"/>
      <c r="CH28" s="181"/>
      <c r="CI28" s="181"/>
      <c r="CJ28" s="181"/>
      <c r="CK28" s="181"/>
      <c r="CL28" s="181"/>
      <c r="CM28" s="181"/>
      <c r="CN28" s="182"/>
    </row>
    <row r="29" spans="2:92" ht="15.75" thickBot="1" x14ac:dyDescent="0.3">
      <c r="B29" s="21">
        <v>4.4518925999687999</v>
      </c>
      <c r="C29" s="15">
        <v>1.85489773611868</v>
      </c>
      <c r="D29" s="15">
        <v>3.2524426391376999</v>
      </c>
      <c r="E29" s="15"/>
      <c r="F29" s="15">
        <v>1.08627490247695</v>
      </c>
      <c r="G29" s="15">
        <v>1.8510254554697301</v>
      </c>
      <c r="H29" s="15">
        <v>1.0346827807533101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20">
        <v>1.2095265237306601</v>
      </c>
      <c r="W29" s="21">
        <f t="shared" ref="W29:Y32" si="48">B29*(1/((8.76+8.55)/2))</f>
        <v>0.51437233968443663</v>
      </c>
      <c r="X29" s="15">
        <f t="shared" si="48"/>
        <v>0.2143151630408642</v>
      </c>
      <c r="Y29" s="15">
        <f t="shared" si="48"/>
        <v>0.37578771104999414</v>
      </c>
      <c r="Z29" s="15"/>
      <c r="AA29" s="15">
        <f t="shared" ref="AA29:AC33" si="49">F29*(1/((8.76+8.55)/2))</f>
        <v>0.12550836539306179</v>
      </c>
      <c r="AB29" s="15">
        <f t="shared" si="49"/>
        <v>0.21386775915305947</v>
      </c>
      <c r="AC29" s="15">
        <f t="shared" si="49"/>
        <v>0.1195474038998625</v>
      </c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20">
        <f t="shared" si="45"/>
        <v>0.13974887622537954</v>
      </c>
      <c r="BT29" s="26" t="s">
        <v>68</v>
      </c>
      <c r="BU29" s="125" t="s">
        <v>71</v>
      </c>
      <c r="BV29" s="17" t="s">
        <v>0</v>
      </c>
      <c r="BW29" s="17" t="s">
        <v>1</v>
      </c>
      <c r="BX29" s="17" t="s">
        <v>2</v>
      </c>
      <c r="BY29" s="17" t="s">
        <v>3</v>
      </c>
      <c r="BZ29" s="17" t="s">
        <v>4</v>
      </c>
      <c r="CA29" s="17" t="s">
        <v>5</v>
      </c>
      <c r="CB29" s="17" t="s">
        <v>6</v>
      </c>
      <c r="CC29" s="17" t="s">
        <v>7</v>
      </c>
      <c r="CD29" s="17" t="s">
        <v>8</v>
      </c>
      <c r="CE29" s="17" t="s">
        <v>9</v>
      </c>
      <c r="CF29" s="17" t="s">
        <v>10</v>
      </c>
      <c r="CG29" s="17" t="s">
        <v>11</v>
      </c>
      <c r="CH29" s="17" t="s">
        <v>12</v>
      </c>
      <c r="CI29" s="17" t="s">
        <v>13</v>
      </c>
      <c r="CJ29" s="17" t="s">
        <v>14</v>
      </c>
      <c r="CK29" s="17" t="s">
        <v>15</v>
      </c>
      <c r="CL29" s="17" t="s">
        <v>16</v>
      </c>
      <c r="CM29" s="17" t="s">
        <v>17</v>
      </c>
      <c r="CN29" s="18" t="s">
        <v>18</v>
      </c>
    </row>
    <row r="30" spans="2:92" ht="15.75" thickTop="1" x14ac:dyDescent="0.25">
      <c r="B30" s="21">
        <v>4.5457109775033704</v>
      </c>
      <c r="C30" s="15">
        <v>2.2535275682592402</v>
      </c>
      <c r="D30" s="15">
        <v>3.4201655859925202</v>
      </c>
      <c r="E30" s="15"/>
      <c r="F30" s="15">
        <v>0.34166256058490801</v>
      </c>
      <c r="G30" s="15">
        <v>2.9570480874554099</v>
      </c>
      <c r="H30" s="15">
        <v>1.8697817938494701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20"/>
      <c r="W30" s="21">
        <f t="shared" si="48"/>
        <v>0.52521212911650716</v>
      </c>
      <c r="X30" s="15">
        <f t="shared" si="48"/>
        <v>0.26037291372146038</v>
      </c>
      <c r="Y30" s="15">
        <f t="shared" si="48"/>
        <v>0.3951664455219549</v>
      </c>
      <c r="Z30" s="15"/>
      <c r="AA30" s="15">
        <f t="shared" si="49"/>
        <v>3.9475743568446901E-2</v>
      </c>
      <c r="AB30" s="15">
        <f t="shared" si="49"/>
        <v>0.34165778017971221</v>
      </c>
      <c r="AC30" s="15">
        <f t="shared" si="49"/>
        <v>0.21603486930669782</v>
      </c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20"/>
      <c r="BT30" s="4">
        <v>0</v>
      </c>
      <c r="BU30" s="8">
        <f t="shared" ref="BU30:CN30" si="50">BU55/BU$77</f>
        <v>0</v>
      </c>
      <c r="BV30" s="8">
        <f t="shared" si="50"/>
        <v>0</v>
      </c>
      <c r="BW30" s="8">
        <f t="shared" si="50"/>
        <v>0</v>
      </c>
      <c r="BX30" s="8">
        <f t="shared" si="50"/>
        <v>0</v>
      </c>
      <c r="BY30" s="8">
        <f t="shared" si="50"/>
        <v>0</v>
      </c>
      <c r="BZ30" s="8">
        <f t="shared" si="50"/>
        <v>0</v>
      </c>
      <c r="CA30" s="8">
        <f t="shared" si="50"/>
        <v>0</v>
      </c>
      <c r="CB30" s="8">
        <f t="shared" si="50"/>
        <v>0</v>
      </c>
      <c r="CC30" s="8">
        <f t="shared" si="50"/>
        <v>0</v>
      </c>
      <c r="CD30" s="8">
        <f t="shared" si="50"/>
        <v>0</v>
      </c>
      <c r="CE30" s="8">
        <f t="shared" si="50"/>
        <v>0</v>
      </c>
      <c r="CF30" s="8">
        <f t="shared" si="50"/>
        <v>0</v>
      </c>
      <c r="CG30" s="8">
        <f t="shared" si="50"/>
        <v>0</v>
      </c>
      <c r="CH30" s="8">
        <f t="shared" si="50"/>
        <v>0</v>
      </c>
      <c r="CI30" s="8">
        <f t="shared" si="50"/>
        <v>0</v>
      </c>
      <c r="CJ30" s="8">
        <f t="shared" si="50"/>
        <v>0</v>
      </c>
      <c r="CK30" s="8">
        <f t="shared" si="50"/>
        <v>0</v>
      </c>
      <c r="CL30" s="8">
        <f t="shared" si="50"/>
        <v>0</v>
      </c>
      <c r="CM30" s="8">
        <f t="shared" si="50"/>
        <v>0</v>
      </c>
      <c r="CN30" s="9">
        <f t="shared" si="50"/>
        <v>0</v>
      </c>
    </row>
    <row r="31" spans="2:92" x14ac:dyDescent="0.25">
      <c r="B31" s="21">
        <v>6.8824545064100198</v>
      </c>
      <c r="C31" s="15">
        <v>3.2793241861698399</v>
      </c>
      <c r="D31" s="15">
        <v>3.6379477166091498</v>
      </c>
      <c r="E31" s="15"/>
      <c r="F31" s="15">
        <v>0.76021494227048403</v>
      </c>
      <c r="G31" s="15">
        <v>2.9671579864962401</v>
      </c>
      <c r="H31" s="15">
        <v>0.37867742547079702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20"/>
      <c r="W31" s="21">
        <f t="shared" si="48"/>
        <v>0.79519982743038919</v>
      </c>
      <c r="X31" s="15">
        <f t="shared" si="48"/>
        <v>0.37889360903175495</v>
      </c>
      <c r="Y31" s="15">
        <f t="shared" si="48"/>
        <v>0.42032902560475438</v>
      </c>
      <c r="Z31" s="15"/>
      <c r="AA31" s="15">
        <f t="shared" si="49"/>
        <v>8.7835348615884906E-2</v>
      </c>
      <c r="AB31" s="15">
        <f t="shared" si="49"/>
        <v>0.3428258794334188</v>
      </c>
      <c r="AC31" s="15">
        <f t="shared" si="49"/>
        <v>4.3752446617076481E-2</v>
      </c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20"/>
      <c r="BT31" s="4">
        <v>0.05</v>
      </c>
      <c r="BU31" s="8">
        <f t="shared" ref="BU31:CN31" si="51">BU56/BU$77</f>
        <v>0.13793103448275862</v>
      </c>
      <c r="BV31" s="8">
        <f t="shared" si="51"/>
        <v>0.22222222222222221</v>
      </c>
      <c r="BW31" s="8">
        <f t="shared" si="51"/>
        <v>0.11764705882352941</v>
      </c>
      <c r="BX31" s="8">
        <f t="shared" si="51"/>
        <v>0.04</v>
      </c>
      <c r="BY31" s="8">
        <f t="shared" si="51"/>
        <v>0.16071428571428573</v>
      </c>
      <c r="BZ31" s="8">
        <f t="shared" si="51"/>
        <v>0.13333333333333333</v>
      </c>
      <c r="CA31" s="8">
        <f t="shared" si="51"/>
        <v>0.11764705882352941</v>
      </c>
      <c r="CB31" s="8">
        <f t="shared" si="51"/>
        <v>0</v>
      </c>
      <c r="CC31" s="8">
        <f t="shared" si="51"/>
        <v>0</v>
      </c>
      <c r="CD31" s="8">
        <f t="shared" si="51"/>
        <v>5.2631578947368418E-2</v>
      </c>
      <c r="CE31" s="8">
        <f t="shared" si="51"/>
        <v>0</v>
      </c>
      <c r="CF31" s="8">
        <f t="shared" si="51"/>
        <v>4.3478260869565216E-2</v>
      </c>
      <c r="CG31" s="8">
        <f t="shared" si="51"/>
        <v>0</v>
      </c>
      <c r="CH31" s="8">
        <f t="shared" si="51"/>
        <v>0</v>
      </c>
      <c r="CI31" s="8">
        <f t="shared" si="51"/>
        <v>0</v>
      </c>
      <c r="CJ31" s="8">
        <f t="shared" si="51"/>
        <v>0</v>
      </c>
      <c r="CK31" s="8">
        <f t="shared" si="51"/>
        <v>4.5454545454545456E-2</v>
      </c>
      <c r="CL31" s="8">
        <f t="shared" si="51"/>
        <v>0</v>
      </c>
      <c r="CM31" s="8">
        <f t="shared" si="51"/>
        <v>0</v>
      </c>
      <c r="CN31" s="9">
        <f t="shared" si="51"/>
        <v>0.11538461538461539</v>
      </c>
    </row>
    <row r="32" spans="2:92" x14ac:dyDescent="0.25">
      <c r="B32" s="21">
        <v>7.7711837057608903</v>
      </c>
      <c r="C32" s="15">
        <v>3.87841535274702</v>
      </c>
      <c r="D32" s="15">
        <v>4.3596332983683697</v>
      </c>
      <c r="E32" s="15"/>
      <c r="F32" s="15">
        <v>0.18987804828336699</v>
      </c>
      <c r="G32" s="15">
        <v>0.86210642759715495</v>
      </c>
      <c r="H32" s="15">
        <v>6.7044712676925897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20"/>
      <c r="W32" s="21">
        <f t="shared" si="48"/>
        <v>0.89788373261246546</v>
      </c>
      <c r="X32" s="15">
        <f t="shared" si="48"/>
        <v>0.4481126924028907</v>
      </c>
      <c r="Y32" s="15">
        <f t="shared" si="48"/>
        <v>0.50371268611997333</v>
      </c>
      <c r="Z32" s="15"/>
      <c r="AA32" s="15">
        <f t="shared" si="49"/>
        <v>2.1938538218759903E-2</v>
      </c>
      <c r="AB32" s="15">
        <f t="shared" si="49"/>
        <v>9.9607906134853236E-2</v>
      </c>
      <c r="AC32" s="15">
        <f t="shared" si="49"/>
        <v>0.77463561729550412</v>
      </c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20"/>
      <c r="BT32" s="4">
        <v>0.1</v>
      </c>
      <c r="BU32" s="8">
        <f t="shared" ref="BU32:CN32" si="52">BU57/BU$77</f>
        <v>0.2413793103448276</v>
      </c>
      <c r="BV32" s="8">
        <f t="shared" si="52"/>
        <v>0.41666666666666669</v>
      </c>
      <c r="BW32" s="8">
        <f t="shared" si="52"/>
        <v>0.3235294117647059</v>
      </c>
      <c r="BX32" s="8">
        <f t="shared" si="52"/>
        <v>0.2</v>
      </c>
      <c r="BY32" s="8">
        <f t="shared" si="52"/>
        <v>0.48214285714285715</v>
      </c>
      <c r="BZ32" s="8">
        <f t="shared" si="52"/>
        <v>0.33333333333333331</v>
      </c>
      <c r="CA32" s="8">
        <f t="shared" si="52"/>
        <v>0.23529411764705882</v>
      </c>
      <c r="CB32" s="8">
        <f t="shared" si="52"/>
        <v>0.1</v>
      </c>
      <c r="CC32" s="8">
        <f t="shared" si="52"/>
        <v>0.21052631578947367</v>
      </c>
      <c r="CD32" s="8">
        <f t="shared" si="52"/>
        <v>5.2631578947368418E-2</v>
      </c>
      <c r="CE32" s="8">
        <f t="shared" si="52"/>
        <v>0.125</v>
      </c>
      <c r="CF32" s="8">
        <f t="shared" si="52"/>
        <v>0.13043478260869565</v>
      </c>
      <c r="CG32" s="8">
        <f t="shared" si="52"/>
        <v>0.125</v>
      </c>
      <c r="CH32" s="8">
        <f t="shared" si="52"/>
        <v>0.11764705882352941</v>
      </c>
      <c r="CI32" s="8">
        <f t="shared" si="52"/>
        <v>6.25E-2</v>
      </c>
      <c r="CJ32" s="8">
        <f t="shared" si="52"/>
        <v>0</v>
      </c>
      <c r="CK32" s="8">
        <f t="shared" si="52"/>
        <v>0.13636363636363635</v>
      </c>
      <c r="CL32" s="8">
        <f t="shared" si="52"/>
        <v>0.13636363636363635</v>
      </c>
      <c r="CM32" s="8">
        <f t="shared" si="52"/>
        <v>0</v>
      </c>
      <c r="CN32" s="9">
        <f t="shared" si="52"/>
        <v>0.19230769230769232</v>
      </c>
    </row>
    <row r="33" spans="2:92" x14ac:dyDescent="0.25">
      <c r="B33" s="21"/>
      <c r="C33" s="15">
        <v>3.9336875171995</v>
      </c>
      <c r="D33" s="15">
        <v>4.5228969690496204</v>
      </c>
      <c r="E33" s="15"/>
      <c r="F33" s="15">
        <v>0.54366228693000695</v>
      </c>
      <c r="G33" s="15">
        <v>3.91428290027154</v>
      </c>
      <c r="H33" s="15">
        <v>1.6317256142502301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20"/>
      <c r="W33" s="21"/>
      <c r="X33" s="15">
        <f t="shared" ref="X33:Y37" si="53">C33*(1/((8.76+8.55)/2))</f>
        <v>0.4544988465857307</v>
      </c>
      <c r="Y33" s="15">
        <f t="shared" si="53"/>
        <v>0.52257619515304676</v>
      </c>
      <c r="Z33" s="15"/>
      <c r="AA33" s="15">
        <f t="shared" si="49"/>
        <v>6.2814822291161976E-2</v>
      </c>
      <c r="AB33" s="15">
        <f t="shared" si="49"/>
        <v>0.45225683423125818</v>
      </c>
      <c r="AC33" s="15">
        <f t="shared" si="49"/>
        <v>0.18852982255924089</v>
      </c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20"/>
      <c r="BT33" s="4">
        <v>0.15</v>
      </c>
      <c r="BU33" s="8">
        <f t="shared" ref="BU33:CN33" si="54">BU58/BU$77</f>
        <v>0.44827586206896552</v>
      </c>
      <c r="BV33" s="8">
        <f t="shared" si="54"/>
        <v>0.55555555555555558</v>
      </c>
      <c r="BW33" s="8">
        <f t="shared" si="54"/>
        <v>0.44117647058823528</v>
      </c>
      <c r="BX33" s="8">
        <f t="shared" si="54"/>
        <v>0.28000000000000003</v>
      </c>
      <c r="BY33" s="8">
        <f t="shared" si="54"/>
        <v>0.6071428571428571</v>
      </c>
      <c r="BZ33" s="8">
        <f t="shared" si="54"/>
        <v>0.43333333333333335</v>
      </c>
      <c r="CA33" s="8">
        <f t="shared" si="54"/>
        <v>0.44117647058823528</v>
      </c>
      <c r="CB33" s="8">
        <f t="shared" si="54"/>
        <v>0.2</v>
      </c>
      <c r="CC33" s="8">
        <f t="shared" si="54"/>
        <v>0.26315789473684209</v>
      </c>
      <c r="CD33" s="8">
        <f t="shared" si="54"/>
        <v>0.10526315789473684</v>
      </c>
      <c r="CE33" s="8">
        <f t="shared" si="54"/>
        <v>0.25</v>
      </c>
      <c r="CF33" s="8">
        <f t="shared" si="54"/>
        <v>0.47826086956521741</v>
      </c>
      <c r="CG33" s="8">
        <f t="shared" si="54"/>
        <v>0.375</v>
      </c>
      <c r="CH33" s="8">
        <f t="shared" si="54"/>
        <v>0.29411764705882354</v>
      </c>
      <c r="CI33" s="8">
        <f t="shared" si="54"/>
        <v>0.125</v>
      </c>
      <c r="CJ33" s="8">
        <f t="shared" si="54"/>
        <v>7.6923076923076927E-2</v>
      </c>
      <c r="CK33" s="8">
        <f t="shared" si="54"/>
        <v>0.27272727272727271</v>
      </c>
      <c r="CL33" s="8">
        <f t="shared" si="54"/>
        <v>0.27272727272727271</v>
      </c>
      <c r="CM33" s="8">
        <f t="shared" si="54"/>
        <v>0.17647058823529413</v>
      </c>
      <c r="CN33" s="9">
        <f t="shared" si="54"/>
        <v>0.34615384615384615</v>
      </c>
    </row>
    <row r="34" spans="2:92" x14ac:dyDescent="0.25">
      <c r="B34" s="21"/>
      <c r="C34" s="15">
        <v>4.3463337333927603</v>
      </c>
      <c r="D34" s="15">
        <v>5.0433008374859396</v>
      </c>
      <c r="E34" s="15"/>
      <c r="F34" s="15">
        <v>0.52397130963215599</v>
      </c>
      <c r="G34" s="15"/>
      <c r="H34" s="15">
        <v>1.8407772214120901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20"/>
      <c r="W34" s="21"/>
      <c r="X34" s="15">
        <f t="shared" si="53"/>
        <v>0.50217605238506757</v>
      </c>
      <c r="Y34" s="15">
        <f t="shared" si="53"/>
        <v>0.58270373627798255</v>
      </c>
      <c r="Z34" s="15"/>
      <c r="AA34" s="15">
        <f t="shared" ref="AA34:AA59" si="55">F34*(1/((8.76+8.55)/2))</f>
        <v>6.0539723816540256E-2</v>
      </c>
      <c r="AB34" s="15"/>
      <c r="AC34" s="15">
        <f>H34*(1/((8.76+8.55)/2))</f>
        <v>0.21268367665073248</v>
      </c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20"/>
      <c r="BT34" s="4">
        <v>0.2</v>
      </c>
      <c r="BU34" s="8">
        <f t="shared" ref="BU34:CN34" si="56">BU59/BU$77</f>
        <v>0.58620689655172409</v>
      </c>
      <c r="BV34" s="8">
        <f t="shared" si="56"/>
        <v>0.66666666666666663</v>
      </c>
      <c r="BW34" s="8">
        <f t="shared" si="56"/>
        <v>0.55882352941176472</v>
      </c>
      <c r="BX34" s="8">
        <f t="shared" si="56"/>
        <v>0.48</v>
      </c>
      <c r="BY34" s="8">
        <f t="shared" si="56"/>
        <v>0.6607142857142857</v>
      </c>
      <c r="BZ34" s="8">
        <f t="shared" si="56"/>
        <v>0.5</v>
      </c>
      <c r="CA34" s="8">
        <f t="shared" si="56"/>
        <v>0.52941176470588236</v>
      </c>
      <c r="CB34" s="8">
        <f t="shared" si="56"/>
        <v>0.35</v>
      </c>
      <c r="CC34" s="8">
        <f t="shared" si="56"/>
        <v>0.31578947368421051</v>
      </c>
      <c r="CD34" s="8">
        <f t="shared" si="56"/>
        <v>0.26315789473684209</v>
      </c>
      <c r="CE34" s="8">
        <f t="shared" si="56"/>
        <v>0.3125</v>
      </c>
      <c r="CF34" s="8">
        <f t="shared" si="56"/>
        <v>0.56521739130434778</v>
      </c>
      <c r="CG34" s="8">
        <f t="shared" si="56"/>
        <v>0.41666666666666669</v>
      </c>
      <c r="CH34" s="8">
        <f t="shared" si="56"/>
        <v>0.35294117647058826</v>
      </c>
      <c r="CI34" s="8">
        <f t="shared" si="56"/>
        <v>0.25</v>
      </c>
      <c r="CJ34" s="8">
        <f t="shared" si="56"/>
        <v>7.6923076923076927E-2</v>
      </c>
      <c r="CK34" s="8">
        <f t="shared" si="56"/>
        <v>0.40909090909090912</v>
      </c>
      <c r="CL34" s="8">
        <f t="shared" si="56"/>
        <v>0.36363636363636365</v>
      </c>
      <c r="CM34" s="8">
        <f t="shared" si="56"/>
        <v>0.23529411764705882</v>
      </c>
      <c r="CN34" s="9">
        <f t="shared" si="56"/>
        <v>0.57692307692307687</v>
      </c>
    </row>
    <row r="35" spans="2:92" x14ac:dyDescent="0.25">
      <c r="B35" s="21"/>
      <c r="C35" s="15">
        <v>4.4980249272779096</v>
      </c>
      <c r="D35" s="15">
        <v>6.0672664056247498</v>
      </c>
      <c r="E35" s="15"/>
      <c r="F35" s="15">
        <v>0.167971157734357</v>
      </c>
      <c r="G35" s="15"/>
      <c r="H35" s="15">
        <v>2.6134960898100701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20"/>
      <c r="W35" s="21"/>
      <c r="X35" s="15">
        <f t="shared" si="53"/>
        <v>0.519702475710908</v>
      </c>
      <c r="Y35" s="15">
        <f t="shared" si="53"/>
        <v>0.70101287182261685</v>
      </c>
      <c r="Z35" s="15"/>
      <c r="AA35" s="15">
        <f t="shared" si="55"/>
        <v>1.9407412794264237E-2</v>
      </c>
      <c r="AB35" s="15"/>
      <c r="AC35" s="15">
        <f>H35*(1/((8.76+8.55)/2))</f>
        <v>0.30196373076950545</v>
      </c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20"/>
      <c r="BT35" s="4">
        <v>0.25</v>
      </c>
      <c r="BU35" s="8">
        <f t="shared" ref="BU35:CN35" si="57">BU60/BU$77</f>
        <v>0.62068965517241381</v>
      </c>
      <c r="BV35" s="8">
        <f t="shared" si="57"/>
        <v>0.72222222222222221</v>
      </c>
      <c r="BW35" s="8">
        <f t="shared" si="57"/>
        <v>0.67647058823529416</v>
      </c>
      <c r="BX35" s="8">
        <f t="shared" si="57"/>
        <v>0.56000000000000005</v>
      </c>
      <c r="BY35" s="8">
        <f t="shared" si="57"/>
        <v>0.75</v>
      </c>
      <c r="BZ35" s="8">
        <f t="shared" si="57"/>
        <v>0.6333333333333333</v>
      </c>
      <c r="CA35" s="8">
        <f t="shared" si="57"/>
        <v>0.70588235294117652</v>
      </c>
      <c r="CB35" s="8">
        <f t="shared" si="57"/>
        <v>0.45</v>
      </c>
      <c r="CC35" s="8">
        <f t="shared" si="57"/>
        <v>0.42105263157894735</v>
      </c>
      <c r="CD35" s="8">
        <f t="shared" si="57"/>
        <v>0.47368421052631576</v>
      </c>
      <c r="CE35" s="8">
        <f t="shared" si="57"/>
        <v>0.4375</v>
      </c>
      <c r="CF35" s="8">
        <f t="shared" si="57"/>
        <v>0.60869565217391308</v>
      </c>
      <c r="CG35" s="8">
        <f t="shared" si="57"/>
        <v>0.54166666666666663</v>
      </c>
      <c r="CH35" s="8">
        <f t="shared" si="57"/>
        <v>0.47058823529411764</v>
      </c>
      <c r="CI35" s="8">
        <f t="shared" si="57"/>
        <v>0.4375</v>
      </c>
      <c r="CJ35" s="8">
        <f t="shared" si="57"/>
        <v>0.23076923076923078</v>
      </c>
      <c r="CK35" s="8">
        <f t="shared" si="57"/>
        <v>0.5</v>
      </c>
      <c r="CL35" s="8">
        <f t="shared" si="57"/>
        <v>0.54545454545454541</v>
      </c>
      <c r="CM35" s="8">
        <f t="shared" si="57"/>
        <v>0.41176470588235292</v>
      </c>
      <c r="CN35" s="9">
        <f t="shared" si="57"/>
        <v>0.65384615384615385</v>
      </c>
    </row>
    <row r="36" spans="2:92" x14ac:dyDescent="0.25">
      <c r="B36" s="21"/>
      <c r="C36" s="15">
        <v>4.6816396726791201</v>
      </c>
      <c r="D36" s="15">
        <v>6.7715901438232802</v>
      </c>
      <c r="E36" s="15"/>
      <c r="F36" s="15">
        <v>0.835706547757882</v>
      </c>
      <c r="G36" s="15"/>
      <c r="H36" s="15">
        <v>2.5377501722384399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20"/>
      <c r="W36" s="21"/>
      <c r="X36" s="15">
        <f t="shared" si="53"/>
        <v>0.5409173509739017</v>
      </c>
      <c r="Y36" s="15">
        <f t="shared" si="53"/>
        <v>0.78239054232504668</v>
      </c>
      <c r="Z36" s="15"/>
      <c r="AA36" s="15">
        <f t="shared" si="55"/>
        <v>9.655766005290374E-2</v>
      </c>
      <c r="AB36" s="15"/>
      <c r="AC36" s="15">
        <f>H36*(1/((8.76+8.55)/2))</f>
        <v>0.29321203607607621</v>
      </c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20"/>
      <c r="BT36" s="4">
        <v>0.3</v>
      </c>
      <c r="BU36" s="8">
        <f t="shared" ref="BU36:CN36" si="58">BU61/BU$77</f>
        <v>0.65517241379310343</v>
      </c>
      <c r="BV36" s="8">
        <f t="shared" si="58"/>
        <v>0.75</v>
      </c>
      <c r="BW36" s="8">
        <f t="shared" si="58"/>
        <v>0.70588235294117652</v>
      </c>
      <c r="BX36" s="8">
        <f t="shared" si="58"/>
        <v>0.64</v>
      </c>
      <c r="BY36" s="8">
        <f t="shared" si="58"/>
        <v>0.8214285714285714</v>
      </c>
      <c r="BZ36" s="8">
        <f t="shared" si="58"/>
        <v>0.6333333333333333</v>
      </c>
      <c r="CA36" s="8">
        <f t="shared" si="58"/>
        <v>0.73529411764705888</v>
      </c>
      <c r="CB36" s="8">
        <f t="shared" si="58"/>
        <v>0.65</v>
      </c>
      <c r="CC36" s="8">
        <f t="shared" si="58"/>
        <v>0.52631578947368418</v>
      </c>
      <c r="CD36" s="8">
        <f t="shared" si="58"/>
        <v>0.47368421052631576</v>
      </c>
      <c r="CE36" s="8">
        <f t="shared" si="58"/>
        <v>0.625</v>
      </c>
      <c r="CF36" s="8">
        <f t="shared" si="58"/>
        <v>0.60869565217391308</v>
      </c>
      <c r="CG36" s="8">
        <f t="shared" si="58"/>
        <v>0.58333333333333337</v>
      </c>
      <c r="CH36" s="8">
        <f t="shared" si="58"/>
        <v>0.58823529411764708</v>
      </c>
      <c r="CI36" s="8">
        <f t="shared" si="58"/>
        <v>0.5</v>
      </c>
      <c r="CJ36" s="8">
        <f t="shared" si="58"/>
        <v>0.38461538461538464</v>
      </c>
      <c r="CK36" s="8">
        <f t="shared" si="58"/>
        <v>0.59090909090909094</v>
      </c>
      <c r="CL36" s="8">
        <f t="shared" si="58"/>
        <v>0.59090909090909094</v>
      </c>
      <c r="CM36" s="8">
        <f t="shared" si="58"/>
        <v>0.47058823529411764</v>
      </c>
      <c r="CN36" s="9">
        <f t="shared" si="58"/>
        <v>0.69230769230769229</v>
      </c>
    </row>
    <row r="37" spans="2:92" x14ac:dyDescent="0.25">
      <c r="B37" s="21"/>
      <c r="C37" s="15">
        <v>5.79900367008287</v>
      </c>
      <c r="D37" s="15">
        <v>7.7154321168129902</v>
      </c>
      <c r="E37" s="15"/>
      <c r="F37" s="15">
        <v>6.7252528166665604</v>
      </c>
      <c r="G37" s="15"/>
      <c r="H37" s="15">
        <v>7.5892393029922101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20"/>
      <c r="W37" s="21"/>
      <c r="X37" s="15">
        <f t="shared" si="53"/>
        <v>0.67001775506445627</v>
      </c>
      <c r="Y37" s="15">
        <f t="shared" si="53"/>
        <v>0.89144218565141409</v>
      </c>
      <c r="Z37" s="15"/>
      <c r="AA37" s="15">
        <f t="shared" si="55"/>
        <v>0.77703672058539097</v>
      </c>
      <c r="AB37" s="15"/>
      <c r="AC37" s="15">
        <f>H37*(1/((8.76+8.55)/2))</f>
        <v>0.87686184898812347</v>
      </c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20"/>
      <c r="BT37" s="4">
        <v>0.35</v>
      </c>
      <c r="BU37" s="8">
        <f t="shared" ref="BU37:CN37" si="59">BU62/BU$77</f>
        <v>0.72413793103448276</v>
      </c>
      <c r="BV37" s="8">
        <f t="shared" si="59"/>
        <v>0.75</v>
      </c>
      <c r="BW37" s="8">
        <f t="shared" si="59"/>
        <v>0.73529411764705888</v>
      </c>
      <c r="BX37" s="8">
        <f t="shared" si="59"/>
        <v>0.68</v>
      </c>
      <c r="BY37" s="8">
        <f t="shared" si="59"/>
        <v>0.8392857142857143</v>
      </c>
      <c r="BZ37" s="8">
        <f t="shared" si="59"/>
        <v>0.76666666666666672</v>
      </c>
      <c r="CA37" s="8">
        <f t="shared" si="59"/>
        <v>0.76470588235294112</v>
      </c>
      <c r="CB37" s="8">
        <f t="shared" si="59"/>
        <v>0.65</v>
      </c>
      <c r="CC37" s="8">
        <f t="shared" si="59"/>
        <v>0.63157894736842102</v>
      </c>
      <c r="CD37" s="8">
        <f t="shared" si="59"/>
        <v>0.52631578947368418</v>
      </c>
      <c r="CE37" s="8">
        <f t="shared" si="59"/>
        <v>0.625</v>
      </c>
      <c r="CF37" s="8">
        <f t="shared" si="59"/>
        <v>0.60869565217391308</v>
      </c>
      <c r="CG37" s="8">
        <f t="shared" si="59"/>
        <v>0.58333333333333337</v>
      </c>
      <c r="CH37" s="8">
        <f t="shared" si="59"/>
        <v>0.58823529411764708</v>
      </c>
      <c r="CI37" s="8">
        <f t="shared" si="59"/>
        <v>0.5</v>
      </c>
      <c r="CJ37" s="8">
        <f t="shared" si="59"/>
        <v>0.38461538461538464</v>
      </c>
      <c r="CK37" s="8">
        <f t="shared" si="59"/>
        <v>0.63636363636363635</v>
      </c>
      <c r="CL37" s="8">
        <f t="shared" si="59"/>
        <v>0.63636363636363635</v>
      </c>
      <c r="CM37" s="8">
        <f t="shared" si="59"/>
        <v>0.47058823529411764</v>
      </c>
      <c r="CN37" s="9">
        <f t="shared" si="59"/>
        <v>0.73076923076923073</v>
      </c>
    </row>
    <row r="38" spans="2:92" x14ac:dyDescent="0.25">
      <c r="B38" s="21"/>
      <c r="C38" s="15">
        <v>7.4438542119728499</v>
      </c>
      <c r="D38" s="15"/>
      <c r="E38" s="15"/>
      <c r="F38" s="15">
        <v>1.4598686737022299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20"/>
      <c r="W38" s="21"/>
      <c r="X38" s="15">
        <f>C38*(1/((8.76+8.55)/2))</f>
        <v>0.86006403373458673</v>
      </c>
      <c r="Y38" s="15"/>
      <c r="Z38" s="15"/>
      <c r="AA38" s="15">
        <f t="shared" si="55"/>
        <v>0.16867344583503521</v>
      </c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20"/>
      <c r="BT38" s="4">
        <v>0.4</v>
      </c>
      <c r="BU38" s="8">
        <f t="shared" ref="BU38:CN38" si="60">BU63/BU$77</f>
        <v>0.82758620689655171</v>
      </c>
      <c r="BV38" s="8">
        <f t="shared" si="60"/>
        <v>0.77777777777777779</v>
      </c>
      <c r="BW38" s="8">
        <f t="shared" si="60"/>
        <v>0.79411764705882348</v>
      </c>
      <c r="BX38" s="8">
        <f t="shared" si="60"/>
        <v>0.76</v>
      </c>
      <c r="BY38" s="8">
        <f t="shared" si="60"/>
        <v>0.8928571428571429</v>
      </c>
      <c r="BZ38" s="8">
        <f t="shared" si="60"/>
        <v>0.76666666666666672</v>
      </c>
      <c r="CA38" s="8">
        <f t="shared" si="60"/>
        <v>0.82352941176470584</v>
      </c>
      <c r="CB38" s="8">
        <f t="shared" si="60"/>
        <v>0.7</v>
      </c>
      <c r="CC38" s="8">
        <f t="shared" si="60"/>
        <v>0.63157894736842102</v>
      </c>
      <c r="CD38" s="8">
        <f t="shared" si="60"/>
        <v>0.52631578947368418</v>
      </c>
      <c r="CE38" s="8">
        <f t="shared" si="60"/>
        <v>0.625</v>
      </c>
      <c r="CF38" s="8">
        <f t="shared" si="60"/>
        <v>0.65217391304347827</v>
      </c>
      <c r="CG38" s="8">
        <f t="shared" si="60"/>
        <v>0.66666666666666663</v>
      </c>
      <c r="CH38" s="8">
        <f t="shared" si="60"/>
        <v>0.6470588235294118</v>
      </c>
      <c r="CI38" s="8">
        <f t="shared" si="60"/>
        <v>0.625</v>
      </c>
      <c r="CJ38" s="8">
        <f t="shared" si="60"/>
        <v>0.46153846153846156</v>
      </c>
      <c r="CK38" s="8">
        <f t="shared" si="60"/>
        <v>0.63636363636363635</v>
      </c>
      <c r="CL38" s="8">
        <f t="shared" si="60"/>
        <v>0.68181818181818177</v>
      </c>
      <c r="CM38" s="8">
        <f t="shared" si="60"/>
        <v>0.52941176470588236</v>
      </c>
      <c r="CN38" s="9">
        <f t="shared" si="60"/>
        <v>0.76923076923076927</v>
      </c>
    </row>
    <row r="39" spans="2:92" x14ac:dyDescent="0.25">
      <c r="B39" s="21"/>
      <c r="C39" s="15">
        <v>8.8549435124197409</v>
      </c>
      <c r="D39" s="15"/>
      <c r="E39" s="15"/>
      <c r="F39" s="15">
        <v>0.92950431308273596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20"/>
      <c r="W39" s="21"/>
      <c r="X39" s="15">
        <f>C39*(1/((8.76+8.55)/2))</f>
        <v>1.0231015034569311</v>
      </c>
      <c r="Y39" s="15"/>
      <c r="Z39" s="15"/>
      <c r="AA39" s="15">
        <f t="shared" si="55"/>
        <v>0.10739506794716762</v>
      </c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20"/>
      <c r="BT39" s="4">
        <v>0.45</v>
      </c>
      <c r="BU39" s="8">
        <f t="shared" ref="BU39:CN39" si="61">BU64/BU$77</f>
        <v>0.86206896551724133</v>
      </c>
      <c r="BV39" s="8">
        <f t="shared" si="61"/>
        <v>0.80555555555555558</v>
      </c>
      <c r="BW39" s="8">
        <f t="shared" si="61"/>
        <v>0.82352941176470584</v>
      </c>
      <c r="BX39" s="8">
        <f t="shared" si="61"/>
        <v>0.76</v>
      </c>
      <c r="BY39" s="8">
        <f t="shared" si="61"/>
        <v>0.8928571428571429</v>
      </c>
      <c r="BZ39" s="8">
        <f t="shared" si="61"/>
        <v>0.8666666666666667</v>
      </c>
      <c r="CA39" s="8">
        <f t="shared" si="61"/>
        <v>0.82352941176470584</v>
      </c>
      <c r="CB39" s="8">
        <f t="shared" si="61"/>
        <v>0.75</v>
      </c>
      <c r="CC39" s="8">
        <f t="shared" si="61"/>
        <v>0.63157894736842102</v>
      </c>
      <c r="CD39" s="8">
        <f t="shared" si="61"/>
        <v>0.57894736842105265</v>
      </c>
      <c r="CE39" s="8">
        <f t="shared" si="61"/>
        <v>0.6875</v>
      </c>
      <c r="CF39" s="8">
        <f t="shared" si="61"/>
        <v>0.73913043478260865</v>
      </c>
      <c r="CG39" s="8">
        <f t="shared" si="61"/>
        <v>0.79166666666666663</v>
      </c>
      <c r="CH39" s="8">
        <f t="shared" si="61"/>
        <v>0.6470588235294118</v>
      </c>
      <c r="CI39" s="8">
        <f t="shared" si="61"/>
        <v>0.625</v>
      </c>
      <c r="CJ39" s="8">
        <f t="shared" si="61"/>
        <v>0.53846153846153844</v>
      </c>
      <c r="CK39" s="8">
        <f t="shared" si="61"/>
        <v>0.72727272727272729</v>
      </c>
      <c r="CL39" s="8">
        <f t="shared" si="61"/>
        <v>0.72727272727272729</v>
      </c>
      <c r="CM39" s="8">
        <f t="shared" si="61"/>
        <v>0.58823529411764708</v>
      </c>
      <c r="CN39" s="9">
        <f t="shared" si="61"/>
        <v>0.80769230769230771</v>
      </c>
    </row>
    <row r="40" spans="2:92" x14ac:dyDescent="0.25">
      <c r="B40" s="21"/>
      <c r="C40" s="15"/>
      <c r="D40" s="15"/>
      <c r="E40" s="15"/>
      <c r="F40" s="15">
        <v>1.83090110191624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20"/>
      <c r="W40" s="21"/>
      <c r="X40" s="15"/>
      <c r="Y40" s="15"/>
      <c r="Z40" s="15"/>
      <c r="AA40" s="15">
        <f t="shared" si="55"/>
        <v>0.21154258832076714</v>
      </c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20"/>
      <c r="BT40" s="4">
        <v>0.5</v>
      </c>
      <c r="BU40" s="8">
        <f t="shared" ref="BU40:CN40" si="62">BU65/BU$77</f>
        <v>0.86206896551724133</v>
      </c>
      <c r="BV40" s="8">
        <f t="shared" si="62"/>
        <v>0.83333333333333337</v>
      </c>
      <c r="BW40" s="8">
        <f t="shared" si="62"/>
        <v>0.82352941176470584</v>
      </c>
      <c r="BX40" s="8">
        <f t="shared" si="62"/>
        <v>0.76</v>
      </c>
      <c r="BY40" s="8">
        <f t="shared" si="62"/>
        <v>0.8928571428571429</v>
      </c>
      <c r="BZ40" s="8">
        <f t="shared" si="62"/>
        <v>0.9</v>
      </c>
      <c r="CA40" s="8">
        <f t="shared" si="62"/>
        <v>0.8529411764705882</v>
      </c>
      <c r="CB40" s="8">
        <f t="shared" si="62"/>
        <v>0.75</v>
      </c>
      <c r="CC40" s="8">
        <f t="shared" si="62"/>
        <v>0.68421052631578949</v>
      </c>
      <c r="CD40" s="8">
        <f t="shared" si="62"/>
        <v>0.63157894736842102</v>
      </c>
      <c r="CE40" s="8">
        <f t="shared" si="62"/>
        <v>0.75</v>
      </c>
      <c r="CF40" s="8">
        <f t="shared" si="62"/>
        <v>0.73913043478260865</v>
      </c>
      <c r="CG40" s="8">
        <f t="shared" si="62"/>
        <v>0.79166666666666663</v>
      </c>
      <c r="CH40" s="8">
        <f t="shared" si="62"/>
        <v>0.70588235294117652</v>
      </c>
      <c r="CI40" s="8">
        <f t="shared" si="62"/>
        <v>0.6875</v>
      </c>
      <c r="CJ40" s="8">
        <f t="shared" si="62"/>
        <v>0.61538461538461542</v>
      </c>
      <c r="CK40" s="8">
        <f t="shared" si="62"/>
        <v>0.72727272727272729</v>
      </c>
      <c r="CL40" s="8">
        <f t="shared" si="62"/>
        <v>0.81818181818181823</v>
      </c>
      <c r="CM40" s="8">
        <f t="shared" si="62"/>
        <v>0.6470588235294118</v>
      </c>
      <c r="CN40" s="9">
        <f t="shared" si="62"/>
        <v>0.80769230769230771</v>
      </c>
    </row>
    <row r="41" spans="2:92" x14ac:dyDescent="0.25">
      <c r="B41" s="21"/>
      <c r="C41" s="15"/>
      <c r="D41" s="15"/>
      <c r="E41" s="15"/>
      <c r="F41" s="15">
        <v>0.88910571737309796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20"/>
      <c r="W41" s="21"/>
      <c r="X41" s="15"/>
      <c r="Y41" s="15"/>
      <c r="Z41" s="15"/>
      <c r="AA41" s="15">
        <f t="shared" si="55"/>
        <v>0.10272740813091828</v>
      </c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20"/>
      <c r="BT41" s="4">
        <v>0.55000000000000004</v>
      </c>
      <c r="BU41" s="8">
        <f t="shared" ref="BU41:CN41" si="63">BU66/BU$77</f>
        <v>0.93103448275862066</v>
      </c>
      <c r="BV41" s="8">
        <f t="shared" si="63"/>
        <v>0.91666666666666663</v>
      </c>
      <c r="BW41" s="8">
        <f t="shared" si="63"/>
        <v>0.88235294117647056</v>
      </c>
      <c r="BX41" s="8">
        <f t="shared" si="63"/>
        <v>0.8</v>
      </c>
      <c r="BY41" s="8">
        <f t="shared" si="63"/>
        <v>0.9464285714285714</v>
      </c>
      <c r="BZ41" s="8">
        <f t="shared" si="63"/>
        <v>0.93333333333333335</v>
      </c>
      <c r="CA41" s="8">
        <f t="shared" si="63"/>
        <v>0.88235294117647056</v>
      </c>
      <c r="CB41" s="8">
        <f t="shared" si="63"/>
        <v>0.9</v>
      </c>
      <c r="CC41" s="8">
        <f t="shared" si="63"/>
        <v>0.68421052631578949</v>
      </c>
      <c r="CD41" s="8">
        <f t="shared" si="63"/>
        <v>0.63157894736842102</v>
      </c>
      <c r="CE41" s="8">
        <f t="shared" si="63"/>
        <v>0.75</v>
      </c>
      <c r="CF41" s="8">
        <f t="shared" si="63"/>
        <v>0.78260869565217395</v>
      </c>
      <c r="CG41" s="8">
        <f t="shared" si="63"/>
        <v>0.875</v>
      </c>
      <c r="CH41" s="8">
        <f t="shared" si="63"/>
        <v>0.82352941176470584</v>
      </c>
      <c r="CI41" s="8">
        <f t="shared" si="63"/>
        <v>0.8125</v>
      </c>
      <c r="CJ41" s="8">
        <f t="shared" si="63"/>
        <v>0.76923076923076927</v>
      </c>
      <c r="CK41" s="8">
        <f t="shared" si="63"/>
        <v>0.77272727272727271</v>
      </c>
      <c r="CL41" s="8">
        <f t="shared" si="63"/>
        <v>0.81818181818181823</v>
      </c>
      <c r="CM41" s="8">
        <f t="shared" si="63"/>
        <v>0.70588235294117652</v>
      </c>
      <c r="CN41" s="9">
        <f t="shared" si="63"/>
        <v>0.88461538461538458</v>
      </c>
    </row>
    <row r="42" spans="2:92" x14ac:dyDescent="0.25">
      <c r="B42" s="21"/>
      <c r="C42" s="15"/>
      <c r="D42" s="15"/>
      <c r="E42" s="15"/>
      <c r="F42" s="15">
        <v>0.52654859146629995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20"/>
      <c r="W42" s="21"/>
      <c r="X42" s="15"/>
      <c r="Y42" s="15"/>
      <c r="Z42" s="15"/>
      <c r="AA42" s="15">
        <f t="shared" si="55"/>
        <v>6.0837503346770634E-2</v>
      </c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20"/>
      <c r="BT42" s="4">
        <v>0.6</v>
      </c>
      <c r="BU42" s="8">
        <f t="shared" ref="BU42:CN42" si="64">BU67/BU$77</f>
        <v>0.93103448275862066</v>
      </c>
      <c r="BV42" s="8">
        <f t="shared" si="64"/>
        <v>0.91666666666666663</v>
      </c>
      <c r="BW42" s="8">
        <f t="shared" si="64"/>
        <v>0.91176470588235292</v>
      </c>
      <c r="BX42" s="8">
        <f t="shared" si="64"/>
        <v>0.8</v>
      </c>
      <c r="BY42" s="8">
        <f t="shared" si="64"/>
        <v>0.9642857142857143</v>
      </c>
      <c r="BZ42" s="8">
        <f t="shared" si="64"/>
        <v>0.93333333333333335</v>
      </c>
      <c r="CA42" s="8">
        <f t="shared" si="64"/>
        <v>0.88235294117647056</v>
      </c>
      <c r="CB42" s="8">
        <f t="shared" si="64"/>
        <v>0.9</v>
      </c>
      <c r="CC42" s="8">
        <f t="shared" si="64"/>
        <v>0.78947368421052633</v>
      </c>
      <c r="CD42" s="8">
        <f t="shared" si="64"/>
        <v>0.68421052631578949</v>
      </c>
      <c r="CE42" s="8">
        <f t="shared" si="64"/>
        <v>0.75</v>
      </c>
      <c r="CF42" s="8">
        <f t="shared" si="64"/>
        <v>0.82608695652173914</v>
      </c>
      <c r="CG42" s="8">
        <f t="shared" si="64"/>
        <v>0.875</v>
      </c>
      <c r="CH42" s="8">
        <f t="shared" si="64"/>
        <v>0.82352941176470584</v>
      </c>
      <c r="CI42" s="8">
        <f t="shared" si="64"/>
        <v>0.8125</v>
      </c>
      <c r="CJ42" s="8">
        <f t="shared" si="64"/>
        <v>0.76923076923076927</v>
      </c>
      <c r="CK42" s="8">
        <f t="shared" si="64"/>
        <v>0.77272727272727271</v>
      </c>
      <c r="CL42" s="8">
        <f t="shared" si="64"/>
        <v>0.81818181818181823</v>
      </c>
      <c r="CM42" s="8">
        <f t="shared" si="64"/>
        <v>0.70588235294117652</v>
      </c>
      <c r="CN42" s="9">
        <f t="shared" si="64"/>
        <v>0.88461538461538458</v>
      </c>
    </row>
    <row r="43" spans="2:92" x14ac:dyDescent="0.25">
      <c r="B43" s="21"/>
      <c r="C43" s="15"/>
      <c r="D43" s="15"/>
      <c r="E43" s="15"/>
      <c r="F43" s="15">
        <v>0.70905512701216999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20"/>
      <c r="W43" s="21"/>
      <c r="X43" s="15"/>
      <c r="Y43" s="15"/>
      <c r="Z43" s="15"/>
      <c r="AA43" s="15">
        <f t="shared" si="55"/>
        <v>8.1924335876622748E-2</v>
      </c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20"/>
      <c r="BT43" s="4">
        <v>0.65</v>
      </c>
      <c r="BU43" s="8">
        <f t="shared" ref="BU43:CN43" si="65">BU68/BU$77</f>
        <v>0.93103448275862066</v>
      </c>
      <c r="BV43" s="8">
        <f t="shared" si="65"/>
        <v>0.91666666666666663</v>
      </c>
      <c r="BW43" s="8">
        <f t="shared" si="65"/>
        <v>0.91176470588235292</v>
      </c>
      <c r="BX43" s="8">
        <f t="shared" si="65"/>
        <v>0.8</v>
      </c>
      <c r="BY43" s="8">
        <f t="shared" si="65"/>
        <v>0.9642857142857143</v>
      </c>
      <c r="BZ43" s="8">
        <f t="shared" si="65"/>
        <v>0.93333333333333335</v>
      </c>
      <c r="CA43" s="8">
        <f t="shared" si="65"/>
        <v>0.88235294117647056</v>
      </c>
      <c r="CB43" s="8">
        <f t="shared" si="65"/>
        <v>0.9</v>
      </c>
      <c r="CC43" s="8">
        <f t="shared" si="65"/>
        <v>0.78947368421052633</v>
      </c>
      <c r="CD43" s="8">
        <f t="shared" si="65"/>
        <v>0.73684210526315785</v>
      </c>
      <c r="CE43" s="8">
        <f t="shared" si="65"/>
        <v>0.75</v>
      </c>
      <c r="CF43" s="8">
        <f t="shared" si="65"/>
        <v>0.82608695652173914</v>
      </c>
      <c r="CG43" s="8">
        <f t="shared" si="65"/>
        <v>0.875</v>
      </c>
      <c r="CH43" s="8">
        <f t="shared" si="65"/>
        <v>0.82352941176470584</v>
      </c>
      <c r="CI43" s="8">
        <f t="shared" si="65"/>
        <v>0.8125</v>
      </c>
      <c r="CJ43" s="8">
        <f t="shared" si="65"/>
        <v>0.76923076923076927</v>
      </c>
      <c r="CK43" s="8">
        <f t="shared" si="65"/>
        <v>0.77272727272727271</v>
      </c>
      <c r="CL43" s="8">
        <f t="shared" si="65"/>
        <v>0.81818181818181823</v>
      </c>
      <c r="CM43" s="8">
        <f t="shared" si="65"/>
        <v>0.76470588235294112</v>
      </c>
      <c r="CN43" s="9">
        <f t="shared" si="65"/>
        <v>0.88461538461538458</v>
      </c>
    </row>
    <row r="44" spans="2:92" x14ac:dyDescent="0.25">
      <c r="B44" s="21"/>
      <c r="C44" s="15"/>
      <c r="D44" s="15"/>
      <c r="E44" s="15"/>
      <c r="F44" s="15">
        <v>2.1893494856945499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20"/>
      <c r="W44" s="21"/>
      <c r="X44" s="15"/>
      <c r="Y44" s="15"/>
      <c r="Z44" s="15"/>
      <c r="AA44" s="15">
        <f t="shared" si="55"/>
        <v>0.25295776842224721</v>
      </c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20"/>
      <c r="BT44" s="4">
        <v>0.7</v>
      </c>
      <c r="BU44" s="8">
        <f t="shared" ref="BU44:CN44" si="66">BU69/BU$77</f>
        <v>0.93103448275862066</v>
      </c>
      <c r="BV44" s="8">
        <f t="shared" si="66"/>
        <v>0.94444444444444442</v>
      </c>
      <c r="BW44" s="8">
        <f t="shared" si="66"/>
        <v>0.91176470588235292</v>
      </c>
      <c r="BX44" s="8">
        <f t="shared" si="66"/>
        <v>0.84</v>
      </c>
      <c r="BY44" s="8">
        <f t="shared" si="66"/>
        <v>0.9642857142857143</v>
      </c>
      <c r="BZ44" s="8">
        <f t="shared" si="66"/>
        <v>1</v>
      </c>
      <c r="CA44" s="8">
        <f t="shared" si="66"/>
        <v>0.88235294117647056</v>
      </c>
      <c r="CB44" s="8">
        <f t="shared" si="66"/>
        <v>0.95</v>
      </c>
      <c r="CC44" s="8">
        <f t="shared" si="66"/>
        <v>0.78947368421052633</v>
      </c>
      <c r="CD44" s="8">
        <f t="shared" si="66"/>
        <v>0.73684210526315785</v>
      </c>
      <c r="CE44" s="8">
        <f t="shared" si="66"/>
        <v>0.75</v>
      </c>
      <c r="CF44" s="8">
        <f t="shared" si="66"/>
        <v>0.82608695652173914</v>
      </c>
      <c r="CG44" s="8">
        <f t="shared" si="66"/>
        <v>0.91666666666666663</v>
      </c>
      <c r="CH44" s="8">
        <f t="shared" si="66"/>
        <v>0.82352941176470584</v>
      </c>
      <c r="CI44" s="8">
        <f t="shared" si="66"/>
        <v>0.8125</v>
      </c>
      <c r="CJ44" s="8">
        <f t="shared" si="66"/>
        <v>0.76923076923076927</v>
      </c>
      <c r="CK44" s="8">
        <f t="shared" si="66"/>
        <v>0.77272727272727271</v>
      </c>
      <c r="CL44" s="8">
        <f t="shared" si="66"/>
        <v>0.81818181818181823</v>
      </c>
      <c r="CM44" s="8">
        <f t="shared" si="66"/>
        <v>0.76470588235294112</v>
      </c>
      <c r="CN44" s="9">
        <f t="shared" si="66"/>
        <v>0.88461538461538458</v>
      </c>
    </row>
    <row r="45" spans="2:92" x14ac:dyDescent="0.25">
      <c r="B45" s="21"/>
      <c r="C45" s="15"/>
      <c r="D45" s="15"/>
      <c r="E45" s="15"/>
      <c r="F45" s="15">
        <v>0.52511432082975895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20"/>
      <c r="W45" s="21"/>
      <c r="X45" s="15"/>
      <c r="Y45" s="15"/>
      <c r="Z45" s="15"/>
      <c r="AA45" s="15">
        <f t="shared" si="55"/>
        <v>6.067178750199409E-2</v>
      </c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20"/>
      <c r="BT45" s="4">
        <v>0.75</v>
      </c>
      <c r="BU45" s="8">
        <f t="shared" ref="BU45:CN45" si="67">BU70/BU$77</f>
        <v>0.93103448275862066</v>
      </c>
      <c r="BV45" s="8">
        <f t="shared" si="67"/>
        <v>0.94444444444444442</v>
      </c>
      <c r="BW45" s="8">
        <f t="shared" si="67"/>
        <v>0.94117647058823528</v>
      </c>
      <c r="BX45" s="8">
        <f t="shared" si="67"/>
        <v>0.92</v>
      </c>
      <c r="BY45" s="8">
        <f t="shared" si="67"/>
        <v>0.9642857142857143</v>
      </c>
      <c r="BZ45" s="8">
        <f t="shared" si="67"/>
        <v>1</v>
      </c>
      <c r="CA45" s="8">
        <f t="shared" si="67"/>
        <v>0.88235294117647056</v>
      </c>
      <c r="CB45" s="8">
        <f t="shared" si="67"/>
        <v>0.95</v>
      </c>
      <c r="CC45" s="8">
        <f t="shared" si="67"/>
        <v>0.78947368421052633</v>
      </c>
      <c r="CD45" s="8">
        <f t="shared" si="67"/>
        <v>0.78947368421052633</v>
      </c>
      <c r="CE45" s="8">
        <f t="shared" si="67"/>
        <v>0.75</v>
      </c>
      <c r="CF45" s="8">
        <f t="shared" si="67"/>
        <v>0.86956521739130432</v>
      </c>
      <c r="CG45" s="8">
        <f t="shared" si="67"/>
        <v>0.91666666666666663</v>
      </c>
      <c r="CH45" s="8">
        <f t="shared" si="67"/>
        <v>0.82352941176470584</v>
      </c>
      <c r="CI45" s="8">
        <f t="shared" si="67"/>
        <v>0.875</v>
      </c>
      <c r="CJ45" s="8">
        <f t="shared" si="67"/>
        <v>0.76923076923076927</v>
      </c>
      <c r="CK45" s="8">
        <f t="shared" si="67"/>
        <v>0.86363636363636365</v>
      </c>
      <c r="CL45" s="8">
        <f t="shared" si="67"/>
        <v>0.81818181818181823</v>
      </c>
      <c r="CM45" s="8">
        <f t="shared" si="67"/>
        <v>0.88235294117647056</v>
      </c>
      <c r="CN45" s="9">
        <f t="shared" si="67"/>
        <v>0.88461538461538458</v>
      </c>
    </row>
    <row r="46" spans="2:92" x14ac:dyDescent="0.25">
      <c r="B46" s="21"/>
      <c r="C46" s="15"/>
      <c r="D46" s="15"/>
      <c r="E46" s="15"/>
      <c r="F46" s="15">
        <v>0.85655488780670497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20"/>
      <c r="W46" s="21"/>
      <c r="X46" s="15"/>
      <c r="Y46" s="15"/>
      <c r="Z46" s="15"/>
      <c r="AA46" s="15">
        <f t="shared" si="55"/>
        <v>9.8966480393611181E-2</v>
      </c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20"/>
      <c r="BT46" s="4">
        <v>0.8</v>
      </c>
      <c r="BU46" s="8">
        <f t="shared" ref="BU46:CN46" si="68">BU71/BU$77</f>
        <v>0.96551724137931039</v>
      </c>
      <c r="BV46" s="8">
        <f t="shared" si="68"/>
        <v>0.94444444444444442</v>
      </c>
      <c r="BW46" s="8">
        <f t="shared" si="68"/>
        <v>0.97058823529411764</v>
      </c>
      <c r="BX46" s="8">
        <f t="shared" si="68"/>
        <v>0.92</v>
      </c>
      <c r="BY46" s="8">
        <f t="shared" si="68"/>
        <v>0.9821428571428571</v>
      </c>
      <c r="BZ46" s="8">
        <f t="shared" si="68"/>
        <v>1</v>
      </c>
      <c r="CA46" s="8">
        <f t="shared" si="68"/>
        <v>0.94117647058823528</v>
      </c>
      <c r="CB46" s="8">
        <f t="shared" si="68"/>
        <v>0.95</v>
      </c>
      <c r="CC46" s="8">
        <f t="shared" si="68"/>
        <v>0.78947368421052633</v>
      </c>
      <c r="CD46" s="8">
        <f t="shared" si="68"/>
        <v>0.84210526315789469</v>
      </c>
      <c r="CE46" s="8">
        <f t="shared" si="68"/>
        <v>0.75</v>
      </c>
      <c r="CF46" s="8">
        <f t="shared" si="68"/>
        <v>0.86956521739130432</v>
      </c>
      <c r="CG46" s="8">
        <f t="shared" si="68"/>
        <v>0.91666666666666663</v>
      </c>
      <c r="CH46" s="8">
        <f t="shared" si="68"/>
        <v>0.94117647058823528</v>
      </c>
      <c r="CI46" s="8">
        <f t="shared" si="68"/>
        <v>0.9375</v>
      </c>
      <c r="CJ46" s="8">
        <f t="shared" si="68"/>
        <v>0.84615384615384615</v>
      </c>
      <c r="CK46" s="8">
        <f t="shared" si="68"/>
        <v>0.90909090909090906</v>
      </c>
      <c r="CL46" s="8">
        <f t="shared" si="68"/>
        <v>0.90909090909090906</v>
      </c>
      <c r="CM46" s="8">
        <f t="shared" si="68"/>
        <v>0.88235294117647056</v>
      </c>
      <c r="CN46" s="9">
        <f t="shared" si="68"/>
        <v>0.92307692307692313</v>
      </c>
    </row>
    <row r="47" spans="2:92" x14ac:dyDescent="0.25">
      <c r="B47" s="21"/>
      <c r="C47" s="15"/>
      <c r="D47" s="15"/>
      <c r="E47" s="15"/>
      <c r="F47" s="15">
        <v>0.61000781940470405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20"/>
      <c r="W47" s="21"/>
      <c r="X47" s="15"/>
      <c r="Y47" s="15"/>
      <c r="Z47" s="15"/>
      <c r="AA47" s="15">
        <f t="shared" si="55"/>
        <v>7.0480395078533098E-2</v>
      </c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20"/>
      <c r="BT47" s="4">
        <v>0.85</v>
      </c>
      <c r="BU47" s="8">
        <f t="shared" ref="BU47:CN47" si="69">BU72/BU$77</f>
        <v>0.96551724137931039</v>
      </c>
      <c r="BV47" s="8">
        <f t="shared" si="69"/>
        <v>0.94444444444444442</v>
      </c>
      <c r="BW47" s="8">
        <f t="shared" si="69"/>
        <v>0.97058823529411764</v>
      </c>
      <c r="BX47" s="8">
        <f t="shared" si="69"/>
        <v>0.92</v>
      </c>
      <c r="BY47" s="8">
        <f t="shared" si="69"/>
        <v>0.9821428571428571</v>
      </c>
      <c r="BZ47" s="8">
        <f t="shared" si="69"/>
        <v>1</v>
      </c>
      <c r="CA47" s="8">
        <f t="shared" si="69"/>
        <v>0.97058823529411764</v>
      </c>
      <c r="CB47" s="8">
        <f t="shared" si="69"/>
        <v>0.95</v>
      </c>
      <c r="CC47" s="8">
        <f t="shared" si="69"/>
        <v>0.78947368421052633</v>
      </c>
      <c r="CD47" s="8">
        <f t="shared" si="69"/>
        <v>0.84210526315789469</v>
      </c>
      <c r="CE47" s="8">
        <f t="shared" si="69"/>
        <v>0.75</v>
      </c>
      <c r="CF47" s="8">
        <f t="shared" si="69"/>
        <v>0.86956521739130432</v>
      </c>
      <c r="CG47" s="8">
        <f t="shared" si="69"/>
        <v>0.91666666666666663</v>
      </c>
      <c r="CH47" s="8">
        <f t="shared" si="69"/>
        <v>0.94117647058823528</v>
      </c>
      <c r="CI47" s="8">
        <f t="shared" si="69"/>
        <v>0.9375</v>
      </c>
      <c r="CJ47" s="8">
        <f t="shared" si="69"/>
        <v>0.84615384615384615</v>
      </c>
      <c r="CK47" s="8">
        <f t="shared" si="69"/>
        <v>0.90909090909090906</v>
      </c>
      <c r="CL47" s="8">
        <f t="shared" si="69"/>
        <v>0.95454545454545459</v>
      </c>
      <c r="CM47" s="8">
        <f t="shared" si="69"/>
        <v>0.88235294117647056</v>
      </c>
      <c r="CN47" s="9">
        <f t="shared" si="69"/>
        <v>0.96153846153846156</v>
      </c>
    </row>
    <row r="48" spans="2:92" x14ac:dyDescent="0.25">
      <c r="B48" s="21"/>
      <c r="C48" s="15"/>
      <c r="D48" s="15"/>
      <c r="E48" s="15"/>
      <c r="F48" s="15">
        <v>4.6579549579947104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20"/>
      <c r="W48" s="21"/>
      <c r="X48" s="15"/>
      <c r="Y48" s="15"/>
      <c r="Z48" s="15"/>
      <c r="AA48" s="15">
        <f t="shared" si="55"/>
        <v>0.53818081548176888</v>
      </c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20"/>
      <c r="BT48" s="4">
        <v>0.9</v>
      </c>
      <c r="BU48" s="8">
        <f t="shared" ref="BU48:CN48" si="70">BU73/BU$77</f>
        <v>1</v>
      </c>
      <c r="BV48" s="8">
        <f t="shared" si="70"/>
        <v>0.97222222222222221</v>
      </c>
      <c r="BW48" s="8">
        <f t="shared" si="70"/>
        <v>1</v>
      </c>
      <c r="BX48" s="8">
        <f t="shared" si="70"/>
        <v>0.92</v>
      </c>
      <c r="BY48" s="8">
        <f t="shared" si="70"/>
        <v>1</v>
      </c>
      <c r="BZ48" s="8">
        <f t="shared" si="70"/>
        <v>1</v>
      </c>
      <c r="CA48" s="8">
        <f t="shared" si="70"/>
        <v>1</v>
      </c>
      <c r="CB48" s="8">
        <f t="shared" si="70"/>
        <v>0.95</v>
      </c>
      <c r="CC48" s="8">
        <f t="shared" si="70"/>
        <v>0.84210526315789469</v>
      </c>
      <c r="CD48" s="8">
        <f t="shared" si="70"/>
        <v>0.94736842105263153</v>
      </c>
      <c r="CE48" s="8">
        <f t="shared" si="70"/>
        <v>0.8125</v>
      </c>
      <c r="CF48" s="8">
        <f t="shared" si="70"/>
        <v>0.91304347826086951</v>
      </c>
      <c r="CG48" s="8">
        <f t="shared" si="70"/>
        <v>0.91666666666666663</v>
      </c>
      <c r="CH48" s="8">
        <f t="shared" si="70"/>
        <v>1</v>
      </c>
      <c r="CI48" s="8">
        <f t="shared" si="70"/>
        <v>1</v>
      </c>
      <c r="CJ48" s="8">
        <f t="shared" si="70"/>
        <v>1</v>
      </c>
      <c r="CK48" s="8">
        <f t="shared" si="70"/>
        <v>0.95454545454545459</v>
      </c>
      <c r="CL48" s="8">
        <f t="shared" si="70"/>
        <v>1</v>
      </c>
      <c r="CM48" s="8">
        <f t="shared" si="70"/>
        <v>0.94117647058823528</v>
      </c>
      <c r="CN48" s="9">
        <f t="shared" si="70"/>
        <v>0.96153846153846156</v>
      </c>
    </row>
    <row r="49" spans="2:92" x14ac:dyDescent="0.25">
      <c r="B49" s="21"/>
      <c r="C49" s="15"/>
      <c r="D49" s="15"/>
      <c r="E49" s="15"/>
      <c r="F49" s="15">
        <v>4.6160984560616498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20"/>
      <c r="W49" s="21"/>
      <c r="X49" s="15"/>
      <c r="Y49" s="15"/>
      <c r="Z49" s="15"/>
      <c r="AA49" s="15">
        <f t="shared" si="55"/>
        <v>0.53334470896148456</v>
      </c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20"/>
      <c r="BT49" s="4">
        <v>0.95</v>
      </c>
      <c r="BU49" s="8">
        <f t="shared" ref="BU49:CN49" si="71">BU74/BU$77</f>
        <v>1</v>
      </c>
      <c r="BV49" s="8">
        <f t="shared" si="71"/>
        <v>0.97222222222222221</v>
      </c>
      <c r="BW49" s="8">
        <f t="shared" si="71"/>
        <v>1</v>
      </c>
      <c r="BX49" s="8">
        <f t="shared" si="71"/>
        <v>0.92</v>
      </c>
      <c r="BY49" s="8">
        <f t="shared" si="71"/>
        <v>1</v>
      </c>
      <c r="BZ49" s="8">
        <f t="shared" si="71"/>
        <v>1</v>
      </c>
      <c r="CA49" s="8">
        <f t="shared" si="71"/>
        <v>1</v>
      </c>
      <c r="CB49" s="8">
        <f t="shared" si="71"/>
        <v>0.95</v>
      </c>
      <c r="CC49" s="8">
        <f t="shared" si="71"/>
        <v>0.94736842105263153</v>
      </c>
      <c r="CD49" s="8">
        <f t="shared" si="71"/>
        <v>0.94736842105263153</v>
      </c>
      <c r="CE49" s="8">
        <f t="shared" si="71"/>
        <v>0.875</v>
      </c>
      <c r="CF49" s="8">
        <f t="shared" si="71"/>
        <v>0.91304347826086951</v>
      </c>
      <c r="CG49" s="8">
        <f t="shared" si="71"/>
        <v>0.91666666666666663</v>
      </c>
      <c r="CH49" s="8">
        <f t="shared" si="71"/>
        <v>1</v>
      </c>
      <c r="CI49" s="8">
        <f t="shared" si="71"/>
        <v>1</v>
      </c>
      <c r="CJ49" s="8">
        <f t="shared" si="71"/>
        <v>1</v>
      </c>
      <c r="CK49" s="8">
        <f t="shared" si="71"/>
        <v>0.95454545454545459</v>
      </c>
      <c r="CL49" s="8">
        <f t="shared" si="71"/>
        <v>1</v>
      </c>
      <c r="CM49" s="8">
        <f t="shared" si="71"/>
        <v>1</v>
      </c>
      <c r="CN49" s="9">
        <f t="shared" si="71"/>
        <v>1</v>
      </c>
    </row>
    <row r="50" spans="2:92" x14ac:dyDescent="0.25">
      <c r="B50" s="21"/>
      <c r="C50" s="15"/>
      <c r="D50" s="15"/>
      <c r="E50" s="15"/>
      <c r="F50" s="15">
        <v>1.8378709122650601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20"/>
      <c r="W50" s="21"/>
      <c r="X50" s="15"/>
      <c r="Y50" s="15"/>
      <c r="Z50" s="15"/>
      <c r="AA50" s="15">
        <f t="shared" si="55"/>
        <v>0.21234788125535062</v>
      </c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20"/>
      <c r="BT50" s="4">
        <v>1</v>
      </c>
      <c r="BU50" s="8">
        <f t="shared" ref="BU50:CN50" si="72">BU75/BU$77</f>
        <v>1</v>
      </c>
      <c r="BV50" s="8">
        <f t="shared" si="72"/>
        <v>0.97222222222222221</v>
      </c>
      <c r="BW50" s="8">
        <f t="shared" si="72"/>
        <v>1</v>
      </c>
      <c r="BX50" s="8">
        <f t="shared" si="72"/>
        <v>1</v>
      </c>
      <c r="BY50" s="8">
        <f t="shared" si="72"/>
        <v>1</v>
      </c>
      <c r="BZ50" s="8">
        <f t="shared" si="72"/>
        <v>1</v>
      </c>
      <c r="CA50" s="8">
        <f t="shared" si="72"/>
        <v>1</v>
      </c>
      <c r="CB50" s="8">
        <f t="shared" si="72"/>
        <v>1</v>
      </c>
      <c r="CC50" s="8">
        <f t="shared" si="72"/>
        <v>0.94736842105263153</v>
      </c>
      <c r="CD50" s="8">
        <f t="shared" si="72"/>
        <v>0.94736842105263153</v>
      </c>
      <c r="CE50" s="8">
        <f t="shared" si="72"/>
        <v>0.875</v>
      </c>
      <c r="CF50" s="8">
        <f t="shared" si="72"/>
        <v>1</v>
      </c>
      <c r="CG50" s="8">
        <f t="shared" si="72"/>
        <v>0.95833333333333337</v>
      </c>
      <c r="CH50" s="8">
        <f t="shared" si="72"/>
        <v>1</v>
      </c>
      <c r="CI50" s="8">
        <f t="shared" si="72"/>
        <v>1</v>
      </c>
      <c r="CJ50" s="8">
        <f t="shared" si="72"/>
        <v>1</v>
      </c>
      <c r="CK50" s="8">
        <f t="shared" si="72"/>
        <v>0.95454545454545459</v>
      </c>
      <c r="CL50" s="8">
        <f t="shared" si="72"/>
        <v>1</v>
      </c>
      <c r="CM50" s="8">
        <f t="shared" si="72"/>
        <v>1</v>
      </c>
      <c r="CN50" s="9">
        <f t="shared" si="72"/>
        <v>1</v>
      </c>
    </row>
    <row r="51" spans="2:92" x14ac:dyDescent="0.25">
      <c r="B51" s="21"/>
      <c r="C51" s="15"/>
      <c r="D51" s="15"/>
      <c r="E51" s="15"/>
      <c r="F51" s="15">
        <v>1.06965307590642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20"/>
      <c r="W51" s="21"/>
      <c r="X51" s="15"/>
      <c r="Y51" s="15"/>
      <c r="Z51" s="15"/>
      <c r="AA51" s="15">
        <f t="shared" si="55"/>
        <v>0.12358787705446792</v>
      </c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20"/>
      <c r="BT51" s="4">
        <v>1.05</v>
      </c>
      <c r="BU51" s="8">
        <f t="shared" ref="BU51:CN51" si="73">BU76/BU$77</f>
        <v>1</v>
      </c>
      <c r="BV51" s="8">
        <f t="shared" si="73"/>
        <v>1</v>
      </c>
      <c r="BW51" s="8">
        <f t="shared" si="73"/>
        <v>1</v>
      </c>
      <c r="BX51" s="8">
        <f t="shared" si="73"/>
        <v>1</v>
      </c>
      <c r="BY51" s="8">
        <f t="shared" si="73"/>
        <v>1</v>
      </c>
      <c r="BZ51" s="8">
        <f t="shared" si="73"/>
        <v>1</v>
      </c>
      <c r="CA51" s="8">
        <f t="shared" si="73"/>
        <v>1</v>
      </c>
      <c r="CB51" s="8">
        <f t="shared" si="73"/>
        <v>1</v>
      </c>
      <c r="CC51" s="8">
        <f t="shared" si="73"/>
        <v>1</v>
      </c>
      <c r="CD51" s="8">
        <f t="shared" si="73"/>
        <v>1</v>
      </c>
      <c r="CE51" s="8">
        <f t="shared" si="73"/>
        <v>1</v>
      </c>
      <c r="CF51" s="8">
        <f t="shared" si="73"/>
        <v>1</v>
      </c>
      <c r="CG51" s="8">
        <f t="shared" si="73"/>
        <v>0.95833333333333337</v>
      </c>
      <c r="CH51" s="8">
        <f t="shared" si="73"/>
        <v>1</v>
      </c>
      <c r="CI51" s="8">
        <f t="shared" si="73"/>
        <v>1</v>
      </c>
      <c r="CJ51" s="8">
        <f t="shared" si="73"/>
        <v>1</v>
      </c>
      <c r="CK51" s="8">
        <f t="shared" si="73"/>
        <v>1</v>
      </c>
      <c r="CL51" s="8">
        <f t="shared" si="73"/>
        <v>1</v>
      </c>
      <c r="CM51" s="8">
        <f t="shared" si="73"/>
        <v>1</v>
      </c>
      <c r="CN51" s="9">
        <f t="shared" si="73"/>
        <v>1</v>
      </c>
    </row>
    <row r="52" spans="2:92" ht="15.75" thickBot="1" x14ac:dyDescent="0.3">
      <c r="B52" s="21"/>
      <c r="C52" s="15"/>
      <c r="D52" s="15"/>
      <c r="E52" s="15"/>
      <c r="F52" s="15">
        <v>3.2847462302609598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20"/>
      <c r="W52" s="21"/>
      <c r="X52" s="15"/>
      <c r="Y52" s="15"/>
      <c r="Z52" s="15"/>
      <c r="AA52" s="15">
        <f t="shared" si="55"/>
        <v>0.37952007282044586</v>
      </c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20"/>
      <c r="BT52" s="6">
        <v>1.1000000000000001</v>
      </c>
      <c r="BU52" s="10">
        <f t="shared" ref="BU52:CN52" si="74">BU77/BU$77</f>
        <v>1</v>
      </c>
      <c r="BV52" s="10">
        <f t="shared" si="74"/>
        <v>1</v>
      </c>
      <c r="BW52" s="10">
        <f t="shared" si="74"/>
        <v>1</v>
      </c>
      <c r="BX52" s="10">
        <f t="shared" si="74"/>
        <v>1</v>
      </c>
      <c r="BY52" s="10">
        <f t="shared" si="74"/>
        <v>1</v>
      </c>
      <c r="BZ52" s="10">
        <f t="shared" si="74"/>
        <v>1</v>
      </c>
      <c r="CA52" s="10">
        <f t="shared" si="74"/>
        <v>1</v>
      </c>
      <c r="CB52" s="10">
        <f t="shared" si="74"/>
        <v>1</v>
      </c>
      <c r="CC52" s="10">
        <f t="shared" si="74"/>
        <v>1</v>
      </c>
      <c r="CD52" s="10">
        <f t="shared" si="74"/>
        <v>1</v>
      </c>
      <c r="CE52" s="10">
        <f t="shared" si="74"/>
        <v>1</v>
      </c>
      <c r="CF52" s="10">
        <f t="shared" si="74"/>
        <v>1</v>
      </c>
      <c r="CG52" s="10">
        <f t="shared" si="74"/>
        <v>1</v>
      </c>
      <c r="CH52" s="10">
        <f t="shared" si="74"/>
        <v>1</v>
      </c>
      <c r="CI52" s="10">
        <f t="shared" si="74"/>
        <v>1</v>
      </c>
      <c r="CJ52" s="10">
        <f t="shared" si="74"/>
        <v>1</v>
      </c>
      <c r="CK52" s="10">
        <f t="shared" si="74"/>
        <v>1</v>
      </c>
      <c r="CL52" s="10">
        <f t="shared" si="74"/>
        <v>1</v>
      </c>
      <c r="CM52" s="10">
        <f t="shared" si="74"/>
        <v>1</v>
      </c>
      <c r="CN52" s="11">
        <f t="shared" si="74"/>
        <v>1</v>
      </c>
    </row>
    <row r="53" spans="2:92" ht="15.75" thickBot="1" x14ac:dyDescent="0.3">
      <c r="B53" s="21"/>
      <c r="C53" s="15"/>
      <c r="D53" s="15"/>
      <c r="E53" s="15"/>
      <c r="F53" s="15">
        <v>1.93332957027137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20"/>
      <c r="W53" s="21"/>
      <c r="X53" s="15"/>
      <c r="Y53" s="15"/>
      <c r="Z53" s="15"/>
      <c r="AA53" s="15">
        <f t="shared" si="55"/>
        <v>0.22337718893949968</v>
      </c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20"/>
      <c r="BT53" s="180" t="s">
        <v>26</v>
      </c>
      <c r="BU53" s="181"/>
      <c r="BV53" s="181"/>
      <c r="BW53" s="181"/>
      <c r="BX53" s="181"/>
      <c r="BY53" s="181"/>
      <c r="BZ53" s="181"/>
      <c r="CA53" s="181"/>
      <c r="CB53" s="181"/>
      <c r="CC53" s="181"/>
      <c r="CD53" s="181"/>
      <c r="CE53" s="181"/>
      <c r="CF53" s="181"/>
      <c r="CG53" s="181"/>
      <c r="CH53" s="181"/>
      <c r="CI53" s="181"/>
      <c r="CJ53" s="181"/>
      <c r="CK53" s="181"/>
      <c r="CL53" s="181"/>
      <c r="CM53" s="181"/>
      <c r="CN53" s="182"/>
    </row>
    <row r="54" spans="2:92" ht="15.75" thickBot="1" x14ac:dyDescent="0.3">
      <c r="B54" s="21"/>
      <c r="C54" s="15"/>
      <c r="D54" s="15"/>
      <c r="E54" s="15"/>
      <c r="F54" s="15">
        <v>2.4716576122951199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20"/>
      <c r="W54" s="21"/>
      <c r="X54" s="15"/>
      <c r="Y54" s="15"/>
      <c r="Z54" s="15"/>
      <c r="AA54" s="15">
        <f t="shared" si="55"/>
        <v>0.28557569177297742</v>
      </c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20"/>
      <c r="BT54" s="26" t="s">
        <v>68</v>
      </c>
      <c r="BU54" s="125" t="s">
        <v>71</v>
      </c>
      <c r="BV54" s="17" t="s">
        <v>0</v>
      </c>
      <c r="BW54" s="17" t="s">
        <v>1</v>
      </c>
      <c r="BX54" s="17" t="s">
        <v>2</v>
      </c>
      <c r="BY54" s="17" t="s">
        <v>3</v>
      </c>
      <c r="BZ54" s="17" t="s">
        <v>4</v>
      </c>
      <c r="CA54" s="17" t="s">
        <v>5</v>
      </c>
      <c r="CB54" s="17" t="s">
        <v>6</v>
      </c>
      <c r="CC54" s="17" t="s">
        <v>7</v>
      </c>
      <c r="CD54" s="17" t="s">
        <v>8</v>
      </c>
      <c r="CE54" s="17" t="s">
        <v>9</v>
      </c>
      <c r="CF54" s="17" t="s">
        <v>10</v>
      </c>
      <c r="CG54" s="17" t="s">
        <v>11</v>
      </c>
      <c r="CH54" s="17" t="s">
        <v>12</v>
      </c>
      <c r="CI54" s="17" t="s">
        <v>13</v>
      </c>
      <c r="CJ54" s="17" t="s">
        <v>14</v>
      </c>
      <c r="CK54" s="17" t="s">
        <v>15</v>
      </c>
      <c r="CL54" s="17" t="s">
        <v>16</v>
      </c>
      <c r="CM54" s="17" t="s">
        <v>17</v>
      </c>
      <c r="CN54" s="18" t="s">
        <v>18</v>
      </c>
    </row>
    <row r="55" spans="2:92" ht="15.75" thickTop="1" x14ac:dyDescent="0.25">
      <c r="B55" s="21"/>
      <c r="C55" s="15"/>
      <c r="D55" s="15"/>
      <c r="E55" s="15"/>
      <c r="F55" s="15">
        <v>4.5355755589755304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20"/>
      <c r="W55" s="21"/>
      <c r="X55" s="15"/>
      <c r="Y55" s="15"/>
      <c r="Z55" s="15"/>
      <c r="AA55" s="15">
        <f t="shared" si="55"/>
        <v>0.52404108133743843</v>
      </c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20"/>
      <c r="BT55" s="4">
        <v>0</v>
      </c>
      <c r="BU55" s="3">
        <f t="shared" ref="BU55:CN55" si="75">BU5</f>
        <v>0</v>
      </c>
      <c r="BV55" s="3">
        <f t="shared" si="75"/>
        <v>0</v>
      </c>
      <c r="BW55" s="3">
        <f t="shared" si="75"/>
        <v>0</v>
      </c>
      <c r="BX55" s="3">
        <f t="shared" si="75"/>
        <v>0</v>
      </c>
      <c r="BY55" s="3">
        <f t="shared" si="75"/>
        <v>0</v>
      </c>
      <c r="BZ55" s="3">
        <f t="shared" si="75"/>
        <v>0</v>
      </c>
      <c r="CA55" s="3">
        <f t="shared" si="75"/>
        <v>0</v>
      </c>
      <c r="CB55" s="3">
        <f t="shared" si="75"/>
        <v>0</v>
      </c>
      <c r="CC55" s="3">
        <f t="shared" si="75"/>
        <v>0</v>
      </c>
      <c r="CD55" s="3">
        <f t="shared" si="75"/>
        <v>0</v>
      </c>
      <c r="CE55" s="3">
        <f t="shared" si="75"/>
        <v>0</v>
      </c>
      <c r="CF55" s="3">
        <f t="shared" si="75"/>
        <v>0</v>
      </c>
      <c r="CG55" s="3">
        <f t="shared" si="75"/>
        <v>0</v>
      </c>
      <c r="CH55" s="3">
        <f t="shared" si="75"/>
        <v>0</v>
      </c>
      <c r="CI55" s="3">
        <f t="shared" si="75"/>
        <v>0</v>
      </c>
      <c r="CJ55" s="3">
        <f t="shared" si="75"/>
        <v>0</v>
      </c>
      <c r="CK55" s="3">
        <f t="shared" si="75"/>
        <v>0</v>
      </c>
      <c r="CL55" s="3">
        <f t="shared" si="75"/>
        <v>0</v>
      </c>
      <c r="CM55" s="3">
        <f t="shared" si="75"/>
        <v>0</v>
      </c>
      <c r="CN55" s="12">
        <f t="shared" si="75"/>
        <v>0</v>
      </c>
    </row>
    <row r="56" spans="2:92" x14ac:dyDescent="0.25">
      <c r="B56" s="21"/>
      <c r="C56" s="15"/>
      <c r="D56" s="15"/>
      <c r="E56" s="15"/>
      <c r="F56" s="15">
        <v>0.78109864539462803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20"/>
      <c r="W56" s="21"/>
      <c r="X56" s="15"/>
      <c r="Y56" s="15"/>
      <c r="Z56" s="15"/>
      <c r="AA56" s="15">
        <f t="shared" si="55"/>
        <v>9.0248254811626558E-2</v>
      </c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20"/>
      <c r="BT56" s="4">
        <v>0.05</v>
      </c>
      <c r="BU56" s="3">
        <f t="shared" ref="BU56:BU77" si="76">BU6+BU55</f>
        <v>4</v>
      </c>
      <c r="BV56" s="3">
        <f t="shared" ref="BV56:BV77" si="77">BV6+BV55</f>
        <v>8</v>
      </c>
      <c r="BW56" s="3">
        <f t="shared" ref="BW56:BW77" si="78">BW6+BW55</f>
        <v>4</v>
      </c>
      <c r="BX56" s="3">
        <f t="shared" ref="BX56:BX77" si="79">BX6+BX55</f>
        <v>1</v>
      </c>
      <c r="BY56" s="3">
        <f t="shared" ref="BY56:BY77" si="80">BY6+BY55</f>
        <v>9</v>
      </c>
      <c r="BZ56" s="3">
        <f t="shared" ref="BZ56:BZ77" si="81">BZ6+BZ55</f>
        <v>4</v>
      </c>
      <c r="CA56" s="3">
        <f t="shared" ref="CA56:CA77" si="82">CA6+CA55</f>
        <v>4</v>
      </c>
      <c r="CB56" s="3">
        <f t="shared" ref="CB56:CB77" si="83">CB6+CB55</f>
        <v>0</v>
      </c>
      <c r="CC56" s="3">
        <f t="shared" ref="CC56:CC77" si="84">CC6+CC55</f>
        <v>0</v>
      </c>
      <c r="CD56" s="3">
        <f t="shared" ref="CD56:CD77" si="85">CD6+CD55</f>
        <v>1</v>
      </c>
      <c r="CE56" s="3">
        <f t="shared" ref="CE56:CE77" si="86">CE6+CE55</f>
        <v>0</v>
      </c>
      <c r="CF56" s="3">
        <f t="shared" ref="CF56:CF77" si="87">CF6+CF55</f>
        <v>1</v>
      </c>
      <c r="CG56" s="3">
        <f t="shared" ref="CG56:CG77" si="88">CG6+CG55</f>
        <v>0</v>
      </c>
      <c r="CH56" s="3">
        <f t="shared" ref="CH56:CH77" si="89">CH6+CH55</f>
        <v>0</v>
      </c>
      <c r="CI56" s="3">
        <f t="shared" ref="CI56:CI77" si="90">CI6+CI55</f>
        <v>0</v>
      </c>
      <c r="CJ56" s="3">
        <f t="shared" ref="CJ56:CJ77" si="91">CJ6+CJ55</f>
        <v>0</v>
      </c>
      <c r="CK56" s="3">
        <f t="shared" ref="CK56:CK77" si="92">CK6+CK55</f>
        <v>1</v>
      </c>
      <c r="CL56" s="3">
        <f t="shared" ref="CL56:CL77" si="93">CL6+CL55</f>
        <v>0</v>
      </c>
      <c r="CM56" s="3">
        <f t="shared" ref="CM56:CM77" si="94">CM6+CM55</f>
        <v>0</v>
      </c>
      <c r="CN56" s="12">
        <f t="shared" ref="CN56:CN77" si="95">CN6+CN55</f>
        <v>3</v>
      </c>
    </row>
    <row r="57" spans="2:92" x14ac:dyDescent="0.25">
      <c r="B57" s="21"/>
      <c r="C57" s="15"/>
      <c r="D57" s="15"/>
      <c r="E57" s="15"/>
      <c r="F57" s="15">
        <v>1.57368327449553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20"/>
      <c r="W57" s="21"/>
      <c r="X57" s="15"/>
      <c r="Y57" s="15"/>
      <c r="Z57" s="15"/>
      <c r="AA57" s="15">
        <f t="shared" si="55"/>
        <v>0.18182360190589597</v>
      </c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20"/>
      <c r="BT57" s="4">
        <v>0.1</v>
      </c>
      <c r="BU57" s="3">
        <f t="shared" si="76"/>
        <v>7</v>
      </c>
      <c r="BV57" s="3">
        <f t="shared" si="77"/>
        <v>15</v>
      </c>
      <c r="BW57" s="3">
        <f t="shared" si="78"/>
        <v>11</v>
      </c>
      <c r="BX57" s="3">
        <f t="shared" si="79"/>
        <v>5</v>
      </c>
      <c r="BY57" s="3">
        <f t="shared" si="80"/>
        <v>27</v>
      </c>
      <c r="BZ57" s="3">
        <f t="shared" si="81"/>
        <v>10</v>
      </c>
      <c r="CA57" s="3">
        <f t="shared" si="82"/>
        <v>8</v>
      </c>
      <c r="CB57" s="3">
        <f t="shared" si="83"/>
        <v>2</v>
      </c>
      <c r="CC57" s="3">
        <f t="shared" si="84"/>
        <v>4</v>
      </c>
      <c r="CD57" s="3">
        <f t="shared" si="85"/>
        <v>1</v>
      </c>
      <c r="CE57" s="3">
        <f t="shared" si="86"/>
        <v>2</v>
      </c>
      <c r="CF57" s="3">
        <f t="shared" si="87"/>
        <v>3</v>
      </c>
      <c r="CG57" s="3">
        <f t="shared" si="88"/>
        <v>3</v>
      </c>
      <c r="CH57" s="3">
        <f t="shared" si="89"/>
        <v>2</v>
      </c>
      <c r="CI57" s="3">
        <f t="shared" si="90"/>
        <v>1</v>
      </c>
      <c r="CJ57" s="3">
        <f t="shared" si="91"/>
        <v>0</v>
      </c>
      <c r="CK57" s="3">
        <f t="shared" si="92"/>
        <v>3</v>
      </c>
      <c r="CL57" s="3">
        <f t="shared" si="93"/>
        <v>3</v>
      </c>
      <c r="CM57" s="3">
        <f t="shared" si="94"/>
        <v>0</v>
      </c>
      <c r="CN57" s="12">
        <f t="shared" si="95"/>
        <v>5</v>
      </c>
    </row>
    <row r="58" spans="2:92" x14ac:dyDescent="0.25">
      <c r="B58" s="21"/>
      <c r="C58" s="15"/>
      <c r="D58" s="15"/>
      <c r="E58" s="15"/>
      <c r="F58" s="15">
        <v>0.95955973887815005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20"/>
      <c r="W58" s="21"/>
      <c r="X58" s="15"/>
      <c r="Y58" s="15"/>
      <c r="Z58" s="15"/>
      <c r="AA58" s="15">
        <f t="shared" si="55"/>
        <v>0.1108676763579607</v>
      </c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20"/>
      <c r="BT58" s="4">
        <v>0.15</v>
      </c>
      <c r="BU58" s="3">
        <f t="shared" si="76"/>
        <v>13</v>
      </c>
      <c r="BV58" s="3">
        <f t="shared" si="77"/>
        <v>20</v>
      </c>
      <c r="BW58" s="3">
        <f t="shared" si="78"/>
        <v>15</v>
      </c>
      <c r="BX58" s="3">
        <f t="shared" si="79"/>
        <v>7</v>
      </c>
      <c r="BY58" s="3">
        <f t="shared" si="80"/>
        <v>34</v>
      </c>
      <c r="BZ58" s="3">
        <f t="shared" si="81"/>
        <v>13</v>
      </c>
      <c r="CA58" s="3">
        <f t="shared" si="82"/>
        <v>15</v>
      </c>
      <c r="CB58" s="3">
        <f t="shared" si="83"/>
        <v>4</v>
      </c>
      <c r="CC58" s="3">
        <f t="shared" si="84"/>
        <v>5</v>
      </c>
      <c r="CD58" s="3">
        <f t="shared" si="85"/>
        <v>2</v>
      </c>
      <c r="CE58" s="3">
        <f t="shared" si="86"/>
        <v>4</v>
      </c>
      <c r="CF58" s="3">
        <f t="shared" si="87"/>
        <v>11</v>
      </c>
      <c r="CG58" s="3">
        <f t="shared" si="88"/>
        <v>9</v>
      </c>
      <c r="CH58" s="3">
        <f t="shared" si="89"/>
        <v>5</v>
      </c>
      <c r="CI58" s="3">
        <f t="shared" si="90"/>
        <v>2</v>
      </c>
      <c r="CJ58" s="3">
        <f t="shared" si="91"/>
        <v>1</v>
      </c>
      <c r="CK58" s="3">
        <f t="shared" si="92"/>
        <v>6</v>
      </c>
      <c r="CL58" s="3">
        <f t="shared" si="93"/>
        <v>6</v>
      </c>
      <c r="CM58" s="3">
        <f t="shared" si="94"/>
        <v>3</v>
      </c>
      <c r="CN58" s="12">
        <f t="shared" si="95"/>
        <v>9</v>
      </c>
    </row>
    <row r="59" spans="2:92" ht="15.75" thickBot="1" x14ac:dyDescent="0.3">
      <c r="B59" s="19"/>
      <c r="C59" s="13"/>
      <c r="D59" s="13"/>
      <c r="E59" s="13"/>
      <c r="F59" s="22">
        <v>0.42543923681609203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4"/>
      <c r="W59" s="24"/>
      <c r="X59" s="22"/>
      <c r="Y59" s="22"/>
      <c r="Z59" s="22"/>
      <c r="AA59" s="22">
        <f t="shared" si="55"/>
        <v>4.9155313323638587E-2</v>
      </c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3"/>
      <c r="BT59" s="4">
        <v>0.2</v>
      </c>
      <c r="BU59" s="3">
        <f t="shared" si="76"/>
        <v>17</v>
      </c>
      <c r="BV59" s="3">
        <f t="shared" si="77"/>
        <v>24</v>
      </c>
      <c r="BW59" s="3">
        <f t="shared" si="78"/>
        <v>19</v>
      </c>
      <c r="BX59" s="3">
        <f t="shared" si="79"/>
        <v>12</v>
      </c>
      <c r="BY59" s="3">
        <f t="shared" si="80"/>
        <v>37</v>
      </c>
      <c r="BZ59" s="3">
        <f t="shared" si="81"/>
        <v>15</v>
      </c>
      <c r="CA59" s="3">
        <f t="shared" si="82"/>
        <v>18</v>
      </c>
      <c r="CB59" s="3">
        <f t="shared" si="83"/>
        <v>7</v>
      </c>
      <c r="CC59" s="3">
        <f t="shared" si="84"/>
        <v>6</v>
      </c>
      <c r="CD59" s="3">
        <f t="shared" si="85"/>
        <v>5</v>
      </c>
      <c r="CE59" s="3">
        <f t="shared" si="86"/>
        <v>5</v>
      </c>
      <c r="CF59" s="3">
        <f t="shared" si="87"/>
        <v>13</v>
      </c>
      <c r="CG59" s="3">
        <f t="shared" si="88"/>
        <v>10</v>
      </c>
      <c r="CH59" s="3">
        <f t="shared" si="89"/>
        <v>6</v>
      </c>
      <c r="CI59" s="3">
        <f t="shared" si="90"/>
        <v>4</v>
      </c>
      <c r="CJ59" s="3">
        <f t="shared" si="91"/>
        <v>1</v>
      </c>
      <c r="CK59" s="3">
        <f t="shared" si="92"/>
        <v>9</v>
      </c>
      <c r="CL59" s="3">
        <f t="shared" si="93"/>
        <v>8</v>
      </c>
      <c r="CM59" s="3">
        <f t="shared" si="94"/>
        <v>4</v>
      </c>
      <c r="CN59" s="12">
        <f t="shared" si="95"/>
        <v>15</v>
      </c>
    </row>
    <row r="60" spans="2:92" x14ac:dyDescent="0.25">
      <c r="BT60" s="4">
        <v>0.25</v>
      </c>
      <c r="BU60" s="3">
        <f t="shared" si="76"/>
        <v>18</v>
      </c>
      <c r="BV60" s="3">
        <f t="shared" si="77"/>
        <v>26</v>
      </c>
      <c r="BW60" s="3">
        <f t="shared" si="78"/>
        <v>23</v>
      </c>
      <c r="BX60" s="3">
        <f t="shared" si="79"/>
        <v>14</v>
      </c>
      <c r="BY60" s="3">
        <f t="shared" si="80"/>
        <v>42</v>
      </c>
      <c r="BZ60" s="3">
        <f t="shared" si="81"/>
        <v>19</v>
      </c>
      <c r="CA60" s="3">
        <f t="shared" si="82"/>
        <v>24</v>
      </c>
      <c r="CB60" s="3">
        <f t="shared" si="83"/>
        <v>9</v>
      </c>
      <c r="CC60" s="3">
        <f t="shared" si="84"/>
        <v>8</v>
      </c>
      <c r="CD60" s="3">
        <f t="shared" si="85"/>
        <v>9</v>
      </c>
      <c r="CE60" s="3">
        <f t="shared" si="86"/>
        <v>7</v>
      </c>
      <c r="CF60" s="3">
        <f t="shared" si="87"/>
        <v>14</v>
      </c>
      <c r="CG60" s="3">
        <f t="shared" si="88"/>
        <v>13</v>
      </c>
      <c r="CH60" s="3">
        <f t="shared" si="89"/>
        <v>8</v>
      </c>
      <c r="CI60" s="3">
        <f t="shared" si="90"/>
        <v>7</v>
      </c>
      <c r="CJ60" s="3">
        <f t="shared" si="91"/>
        <v>3</v>
      </c>
      <c r="CK60" s="3">
        <f t="shared" si="92"/>
        <v>11</v>
      </c>
      <c r="CL60" s="3">
        <f t="shared" si="93"/>
        <v>12</v>
      </c>
      <c r="CM60" s="3">
        <f t="shared" si="94"/>
        <v>7</v>
      </c>
      <c r="CN60" s="12">
        <f t="shared" si="95"/>
        <v>17</v>
      </c>
    </row>
    <row r="61" spans="2:92" x14ac:dyDescent="0.25">
      <c r="BT61" s="4">
        <v>0.3</v>
      </c>
      <c r="BU61" s="3">
        <f t="shared" si="76"/>
        <v>19</v>
      </c>
      <c r="BV61" s="3">
        <f t="shared" si="77"/>
        <v>27</v>
      </c>
      <c r="BW61" s="3">
        <f t="shared" si="78"/>
        <v>24</v>
      </c>
      <c r="BX61" s="3">
        <f t="shared" si="79"/>
        <v>16</v>
      </c>
      <c r="BY61" s="3">
        <f t="shared" si="80"/>
        <v>46</v>
      </c>
      <c r="BZ61" s="3">
        <f t="shared" si="81"/>
        <v>19</v>
      </c>
      <c r="CA61" s="3">
        <f t="shared" si="82"/>
        <v>25</v>
      </c>
      <c r="CB61" s="3">
        <f t="shared" si="83"/>
        <v>13</v>
      </c>
      <c r="CC61" s="3">
        <f t="shared" si="84"/>
        <v>10</v>
      </c>
      <c r="CD61" s="3">
        <f t="shared" si="85"/>
        <v>9</v>
      </c>
      <c r="CE61" s="3">
        <f t="shared" si="86"/>
        <v>10</v>
      </c>
      <c r="CF61" s="3">
        <f t="shared" si="87"/>
        <v>14</v>
      </c>
      <c r="CG61" s="3">
        <f t="shared" si="88"/>
        <v>14</v>
      </c>
      <c r="CH61" s="3">
        <f t="shared" si="89"/>
        <v>10</v>
      </c>
      <c r="CI61" s="3">
        <f t="shared" si="90"/>
        <v>8</v>
      </c>
      <c r="CJ61" s="3">
        <f t="shared" si="91"/>
        <v>5</v>
      </c>
      <c r="CK61" s="3">
        <f t="shared" si="92"/>
        <v>13</v>
      </c>
      <c r="CL61" s="3">
        <f t="shared" si="93"/>
        <v>13</v>
      </c>
      <c r="CM61" s="3">
        <f t="shared" si="94"/>
        <v>8</v>
      </c>
      <c r="CN61" s="12">
        <f t="shared" si="95"/>
        <v>18</v>
      </c>
    </row>
    <row r="62" spans="2:92" x14ac:dyDescent="0.25">
      <c r="BT62" s="4">
        <v>0.35</v>
      </c>
      <c r="BU62" s="3">
        <f t="shared" si="76"/>
        <v>21</v>
      </c>
      <c r="BV62" s="3">
        <f t="shared" si="77"/>
        <v>27</v>
      </c>
      <c r="BW62" s="3">
        <f t="shared" si="78"/>
        <v>25</v>
      </c>
      <c r="BX62" s="3">
        <f t="shared" si="79"/>
        <v>17</v>
      </c>
      <c r="BY62" s="3">
        <f t="shared" si="80"/>
        <v>47</v>
      </c>
      <c r="BZ62" s="3">
        <f t="shared" si="81"/>
        <v>23</v>
      </c>
      <c r="CA62" s="3">
        <f t="shared" si="82"/>
        <v>26</v>
      </c>
      <c r="CB62" s="3">
        <f t="shared" si="83"/>
        <v>13</v>
      </c>
      <c r="CC62" s="3">
        <f t="shared" si="84"/>
        <v>12</v>
      </c>
      <c r="CD62" s="3">
        <f t="shared" si="85"/>
        <v>10</v>
      </c>
      <c r="CE62" s="3">
        <f t="shared" si="86"/>
        <v>10</v>
      </c>
      <c r="CF62" s="3">
        <f t="shared" si="87"/>
        <v>14</v>
      </c>
      <c r="CG62" s="3">
        <f t="shared" si="88"/>
        <v>14</v>
      </c>
      <c r="CH62" s="3">
        <f t="shared" si="89"/>
        <v>10</v>
      </c>
      <c r="CI62" s="3">
        <f t="shared" si="90"/>
        <v>8</v>
      </c>
      <c r="CJ62" s="3">
        <f t="shared" si="91"/>
        <v>5</v>
      </c>
      <c r="CK62" s="3">
        <f t="shared" si="92"/>
        <v>14</v>
      </c>
      <c r="CL62" s="3">
        <f t="shared" si="93"/>
        <v>14</v>
      </c>
      <c r="CM62" s="3">
        <f t="shared" si="94"/>
        <v>8</v>
      </c>
      <c r="CN62" s="12">
        <f t="shared" si="95"/>
        <v>19</v>
      </c>
    </row>
    <row r="63" spans="2:92" x14ac:dyDescent="0.25">
      <c r="BT63" s="4">
        <v>0.4</v>
      </c>
      <c r="BU63" s="3">
        <f t="shared" si="76"/>
        <v>24</v>
      </c>
      <c r="BV63" s="3">
        <f t="shared" si="77"/>
        <v>28</v>
      </c>
      <c r="BW63" s="3">
        <f t="shared" si="78"/>
        <v>27</v>
      </c>
      <c r="BX63" s="3">
        <f t="shared" si="79"/>
        <v>19</v>
      </c>
      <c r="BY63" s="3">
        <f t="shared" si="80"/>
        <v>50</v>
      </c>
      <c r="BZ63" s="3">
        <f t="shared" si="81"/>
        <v>23</v>
      </c>
      <c r="CA63" s="3">
        <f t="shared" si="82"/>
        <v>28</v>
      </c>
      <c r="CB63" s="3">
        <f t="shared" si="83"/>
        <v>14</v>
      </c>
      <c r="CC63" s="3">
        <f t="shared" si="84"/>
        <v>12</v>
      </c>
      <c r="CD63" s="3">
        <f t="shared" si="85"/>
        <v>10</v>
      </c>
      <c r="CE63" s="3">
        <f t="shared" si="86"/>
        <v>10</v>
      </c>
      <c r="CF63" s="3">
        <f t="shared" si="87"/>
        <v>15</v>
      </c>
      <c r="CG63" s="3">
        <f t="shared" si="88"/>
        <v>16</v>
      </c>
      <c r="CH63" s="3">
        <f t="shared" si="89"/>
        <v>11</v>
      </c>
      <c r="CI63" s="3">
        <f t="shared" si="90"/>
        <v>10</v>
      </c>
      <c r="CJ63" s="3">
        <f t="shared" si="91"/>
        <v>6</v>
      </c>
      <c r="CK63" s="3">
        <f t="shared" si="92"/>
        <v>14</v>
      </c>
      <c r="CL63" s="3">
        <f t="shared" si="93"/>
        <v>15</v>
      </c>
      <c r="CM63" s="3">
        <f t="shared" si="94"/>
        <v>9</v>
      </c>
      <c r="CN63" s="12">
        <f t="shared" si="95"/>
        <v>20</v>
      </c>
    </row>
    <row r="64" spans="2:92" x14ac:dyDescent="0.25">
      <c r="BT64" s="4">
        <v>0.45</v>
      </c>
      <c r="BU64" s="3">
        <f t="shared" si="76"/>
        <v>25</v>
      </c>
      <c r="BV64" s="3">
        <f t="shared" si="77"/>
        <v>29</v>
      </c>
      <c r="BW64" s="3">
        <f t="shared" si="78"/>
        <v>28</v>
      </c>
      <c r="BX64" s="3">
        <f t="shared" si="79"/>
        <v>19</v>
      </c>
      <c r="BY64" s="3">
        <f t="shared" si="80"/>
        <v>50</v>
      </c>
      <c r="BZ64" s="3">
        <f t="shared" si="81"/>
        <v>26</v>
      </c>
      <c r="CA64" s="3">
        <f t="shared" si="82"/>
        <v>28</v>
      </c>
      <c r="CB64" s="3">
        <f t="shared" si="83"/>
        <v>15</v>
      </c>
      <c r="CC64" s="3">
        <f t="shared" si="84"/>
        <v>12</v>
      </c>
      <c r="CD64" s="3">
        <f t="shared" si="85"/>
        <v>11</v>
      </c>
      <c r="CE64" s="3">
        <f t="shared" si="86"/>
        <v>11</v>
      </c>
      <c r="CF64" s="3">
        <f t="shared" si="87"/>
        <v>17</v>
      </c>
      <c r="CG64" s="3">
        <f t="shared" si="88"/>
        <v>19</v>
      </c>
      <c r="CH64" s="3">
        <f t="shared" si="89"/>
        <v>11</v>
      </c>
      <c r="CI64" s="3">
        <f t="shared" si="90"/>
        <v>10</v>
      </c>
      <c r="CJ64" s="3">
        <f t="shared" si="91"/>
        <v>7</v>
      </c>
      <c r="CK64" s="3">
        <f t="shared" si="92"/>
        <v>16</v>
      </c>
      <c r="CL64" s="3">
        <f t="shared" si="93"/>
        <v>16</v>
      </c>
      <c r="CM64" s="3">
        <f t="shared" si="94"/>
        <v>10</v>
      </c>
      <c r="CN64" s="12">
        <f t="shared" si="95"/>
        <v>21</v>
      </c>
    </row>
    <row r="65" spans="72:92" x14ac:dyDescent="0.25">
      <c r="BT65" s="4">
        <v>0.5</v>
      </c>
      <c r="BU65" s="3">
        <f t="shared" si="76"/>
        <v>25</v>
      </c>
      <c r="BV65" s="3">
        <f t="shared" si="77"/>
        <v>30</v>
      </c>
      <c r="BW65" s="3">
        <f t="shared" si="78"/>
        <v>28</v>
      </c>
      <c r="BX65" s="3">
        <f t="shared" si="79"/>
        <v>19</v>
      </c>
      <c r="BY65" s="3">
        <f t="shared" si="80"/>
        <v>50</v>
      </c>
      <c r="BZ65" s="3">
        <f t="shared" si="81"/>
        <v>27</v>
      </c>
      <c r="CA65" s="3">
        <f t="shared" si="82"/>
        <v>29</v>
      </c>
      <c r="CB65" s="3">
        <f t="shared" si="83"/>
        <v>15</v>
      </c>
      <c r="CC65" s="3">
        <f t="shared" si="84"/>
        <v>13</v>
      </c>
      <c r="CD65" s="3">
        <f t="shared" si="85"/>
        <v>12</v>
      </c>
      <c r="CE65" s="3">
        <f t="shared" si="86"/>
        <v>12</v>
      </c>
      <c r="CF65" s="3">
        <f t="shared" si="87"/>
        <v>17</v>
      </c>
      <c r="CG65" s="3">
        <f t="shared" si="88"/>
        <v>19</v>
      </c>
      <c r="CH65" s="3">
        <f t="shared" si="89"/>
        <v>12</v>
      </c>
      <c r="CI65" s="3">
        <f t="shared" si="90"/>
        <v>11</v>
      </c>
      <c r="CJ65" s="3">
        <f t="shared" si="91"/>
        <v>8</v>
      </c>
      <c r="CK65" s="3">
        <f t="shared" si="92"/>
        <v>16</v>
      </c>
      <c r="CL65" s="3">
        <f t="shared" si="93"/>
        <v>18</v>
      </c>
      <c r="CM65" s="3">
        <f t="shared" si="94"/>
        <v>11</v>
      </c>
      <c r="CN65" s="12">
        <f t="shared" si="95"/>
        <v>21</v>
      </c>
    </row>
    <row r="66" spans="72:92" x14ac:dyDescent="0.25">
      <c r="BT66" s="4">
        <v>0.55000000000000004</v>
      </c>
      <c r="BU66" s="3">
        <f t="shared" si="76"/>
        <v>27</v>
      </c>
      <c r="BV66" s="3">
        <f t="shared" si="77"/>
        <v>33</v>
      </c>
      <c r="BW66" s="3">
        <f t="shared" si="78"/>
        <v>30</v>
      </c>
      <c r="BX66" s="3">
        <f t="shared" si="79"/>
        <v>20</v>
      </c>
      <c r="BY66" s="3">
        <f t="shared" si="80"/>
        <v>53</v>
      </c>
      <c r="BZ66" s="3">
        <f t="shared" si="81"/>
        <v>28</v>
      </c>
      <c r="CA66" s="3">
        <f t="shared" si="82"/>
        <v>30</v>
      </c>
      <c r="CB66" s="3">
        <f t="shared" si="83"/>
        <v>18</v>
      </c>
      <c r="CC66" s="3">
        <f t="shared" si="84"/>
        <v>13</v>
      </c>
      <c r="CD66" s="3">
        <f t="shared" si="85"/>
        <v>12</v>
      </c>
      <c r="CE66" s="3">
        <f t="shared" si="86"/>
        <v>12</v>
      </c>
      <c r="CF66" s="3">
        <f t="shared" si="87"/>
        <v>18</v>
      </c>
      <c r="CG66" s="3">
        <f t="shared" si="88"/>
        <v>21</v>
      </c>
      <c r="CH66" s="3">
        <f t="shared" si="89"/>
        <v>14</v>
      </c>
      <c r="CI66" s="3">
        <f t="shared" si="90"/>
        <v>13</v>
      </c>
      <c r="CJ66" s="3">
        <f t="shared" si="91"/>
        <v>10</v>
      </c>
      <c r="CK66" s="3">
        <f t="shared" si="92"/>
        <v>17</v>
      </c>
      <c r="CL66" s="3">
        <f t="shared" si="93"/>
        <v>18</v>
      </c>
      <c r="CM66" s="3">
        <f t="shared" si="94"/>
        <v>12</v>
      </c>
      <c r="CN66" s="12">
        <f t="shared" si="95"/>
        <v>23</v>
      </c>
    </row>
    <row r="67" spans="72:92" x14ac:dyDescent="0.25">
      <c r="BT67" s="4">
        <v>0.6</v>
      </c>
      <c r="BU67" s="3">
        <f t="shared" si="76"/>
        <v>27</v>
      </c>
      <c r="BV67" s="3">
        <f t="shared" si="77"/>
        <v>33</v>
      </c>
      <c r="BW67" s="3">
        <f t="shared" si="78"/>
        <v>31</v>
      </c>
      <c r="BX67" s="3">
        <f t="shared" si="79"/>
        <v>20</v>
      </c>
      <c r="BY67" s="3">
        <f t="shared" si="80"/>
        <v>54</v>
      </c>
      <c r="BZ67" s="3">
        <f t="shared" si="81"/>
        <v>28</v>
      </c>
      <c r="CA67" s="3">
        <f t="shared" si="82"/>
        <v>30</v>
      </c>
      <c r="CB67" s="3">
        <f t="shared" si="83"/>
        <v>18</v>
      </c>
      <c r="CC67" s="3">
        <f t="shared" si="84"/>
        <v>15</v>
      </c>
      <c r="CD67" s="3">
        <f t="shared" si="85"/>
        <v>13</v>
      </c>
      <c r="CE67" s="3">
        <f t="shared" si="86"/>
        <v>12</v>
      </c>
      <c r="CF67" s="3">
        <f t="shared" si="87"/>
        <v>19</v>
      </c>
      <c r="CG67" s="3">
        <f t="shared" si="88"/>
        <v>21</v>
      </c>
      <c r="CH67" s="3">
        <f t="shared" si="89"/>
        <v>14</v>
      </c>
      <c r="CI67" s="3">
        <f t="shared" si="90"/>
        <v>13</v>
      </c>
      <c r="CJ67" s="3">
        <f t="shared" si="91"/>
        <v>10</v>
      </c>
      <c r="CK67" s="3">
        <f t="shared" si="92"/>
        <v>17</v>
      </c>
      <c r="CL67" s="3">
        <f t="shared" si="93"/>
        <v>18</v>
      </c>
      <c r="CM67" s="3">
        <f t="shared" si="94"/>
        <v>12</v>
      </c>
      <c r="CN67" s="12">
        <f t="shared" si="95"/>
        <v>23</v>
      </c>
    </row>
    <row r="68" spans="72:92" x14ac:dyDescent="0.25">
      <c r="BT68" s="4">
        <v>0.65</v>
      </c>
      <c r="BU68" s="3">
        <f t="shared" si="76"/>
        <v>27</v>
      </c>
      <c r="BV68" s="3">
        <f t="shared" si="77"/>
        <v>33</v>
      </c>
      <c r="BW68" s="3">
        <f t="shared" si="78"/>
        <v>31</v>
      </c>
      <c r="BX68" s="3">
        <f t="shared" si="79"/>
        <v>20</v>
      </c>
      <c r="BY68" s="3">
        <f t="shared" si="80"/>
        <v>54</v>
      </c>
      <c r="BZ68" s="3">
        <f t="shared" si="81"/>
        <v>28</v>
      </c>
      <c r="CA68" s="3">
        <f t="shared" si="82"/>
        <v>30</v>
      </c>
      <c r="CB68" s="3">
        <f t="shared" si="83"/>
        <v>18</v>
      </c>
      <c r="CC68" s="3">
        <f t="shared" si="84"/>
        <v>15</v>
      </c>
      <c r="CD68" s="3">
        <f t="shared" si="85"/>
        <v>14</v>
      </c>
      <c r="CE68" s="3">
        <f t="shared" si="86"/>
        <v>12</v>
      </c>
      <c r="CF68" s="3">
        <f t="shared" si="87"/>
        <v>19</v>
      </c>
      <c r="CG68" s="3">
        <f t="shared" si="88"/>
        <v>21</v>
      </c>
      <c r="CH68" s="3">
        <f t="shared" si="89"/>
        <v>14</v>
      </c>
      <c r="CI68" s="3">
        <f t="shared" si="90"/>
        <v>13</v>
      </c>
      <c r="CJ68" s="3">
        <f t="shared" si="91"/>
        <v>10</v>
      </c>
      <c r="CK68" s="3">
        <f t="shared" si="92"/>
        <v>17</v>
      </c>
      <c r="CL68" s="3">
        <f t="shared" si="93"/>
        <v>18</v>
      </c>
      <c r="CM68" s="3">
        <f t="shared" si="94"/>
        <v>13</v>
      </c>
      <c r="CN68" s="12">
        <f t="shared" si="95"/>
        <v>23</v>
      </c>
    </row>
    <row r="69" spans="72:92" x14ac:dyDescent="0.25">
      <c r="BT69" s="4">
        <v>0.7</v>
      </c>
      <c r="BU69" s="3">
        <f t="shared" si="76"/>
        <v>27</v>
      </c>
      <c r="BV69" s="3">
        <f t="shared" si="77"/>
        <v>34</v>
      </c>
      <c r="BW69" s="3">
        <f t="shared" si="78"/>
        <v>31</v>
      </c>
      <c r="BX69" s="3">
        <f t="shared" si="79"/>
        <v>21</v>
      </c>
      <c r="BY69" s="3">
        <f t="shared" si="80"/>
        <v>54</v>
      </c>
      <c r="BZ69" s="3">
        <f t="shared" si="81"/>
        <v>30</v>
      </c>
      <c r="CA69" s="3">
        <f t="shared" si="82"/>
        <v>30</v>
      </c>
      <c r="CB69" s="3">
        <f t="shared" si="83"/>
        <v>19</v>
      </c>
      <c r="CC69" s="3">
        <f t="shared" si="84"/>
        <v>15</v>
      </c>
      <c r="CD69" s="3">
        <f t="shared" si="85"/>
        <v>14</v>
      </c>
      <c r="CE69" s="3">
        <f t="shared" si="86"/>
        <v>12</v>
      </c>
      <c r="CF69" s="3">
        <f t="shared" si="87"/>
        <v>19</v>
      </c>
      <c r="CG69" s="3">
        <f t="shared" si="88"/>
        <v>22</v>
      </c>
      <c r="CH69" s="3">
        <f t="shared" si="89"/>
        <v>14</v>
      </c>
      <c r="CI69" s="3">
        <f t="shared" si="90"/>
        <v>13</v>
      </c>
      <c r="CJ69" s="3">
        <f t="shared" si="91"/>
        <v>10</v>
      </c>
      <c r="CK69" s="3">
        <f t="shared" si="92"/>
        <v>17</v>
      </c>
      <c r="CL69" s="3">
        <f t="shared" si="93"/>
        <v>18</v>
      </c>
      <c r="CM69" s="3">
        <f t="shared" si="94"/>
        <v>13</v>
      </c>
      <c r="CN69" s="12">
        <f t="shared" si="95"/>
        <v>23</v>
      </c>
    </row>
    <row r="70" spans="72:92" x14ac:dyDescent="0.25">
      <c r="BT70" s="4">
        <v>0.75</v>
      </c>
      <c r="BU70" s="3">
        <f t="shared" si="76"/>
        <v>27</v>
      </c>
      <c r="BV70" s="3">
        <f t="shared" si="77"/>
        <v>34</v>
      </c>
      <c r="BW70" s="3">
        <f t="shared" si="78"/>
        <v>32</v>
      </c>
      <c r="BX70" s="3">
        <f t="shared" si="79"/>
        <v>23</v>
      </c>
      <c r="BY70" s="3">
        <f t="shared" si="80"/>
        <v>54</v>
      </c>
      <c r="BZ70" s="3">
        <f t="shared" si="81"/>
        <v>30</v>
      </c>
      <c r="CA70" s="3">
        <f t="shared" si="82"/>
        <v>30</v>
      </c>
      <c r="CB70" s="3">
        <f t="shared" si="83"/>
        <v>19</v>
      </c>
      <c r="CC70" s="3">
        <f t="shared" si="84"/>
        <v>15</v>
      </c>
      <c r="CD70" s="3">
        <f t="shared" si="85"/>
        <v>15</v>
      </c>
      <c r="CE70" s="3">
        <f t="shared" si="86"/>
        <v>12</v>
      </c>
      <c r="CF70" s="3">
        <f t="shared" si="87"/>
        <v>20</v>
      </c>
      <c r="CG70" s="3">
        <f t="shared" si="88"/>
        <v>22</v>
      </c>
      <c r="CH70" s="3">
        <f t="shared" si="89"/>
        <v>14</v>
      </c>
      <c r="CI70" s="3">
        <f t="shared" si="90"/>
        <v>14</v>
      </c>
      <c r="CJ70" s="3">
        <f t="shared" si="91"/>
        <v>10</v>
      </c>
      <c r="CK70" s="3">
        <f t="shared" si="92"/>
        <v>19</v>
      </c>
      <c r="CL70" s="3">
        <f t="shared" si="93"/>
        <v>18</v>
      </c>
      <c r="CM70" s="3">
        <f t="shared" si="94"/>
        <v>15</v>
      </c>
      <c r="CN70" s="12">
        <f t="shared" si="95"/>
        <v>23</v>
      </c>
    </row>
    <row r="71" spans="72:92" x14ac:dyDescent="0.25">
      <c r="BT71" s="4">
        <v>0.8</v>
      </c>
      <c r="BU71" s="3">
        <f t="shared" si="76"/>
        <v>28</v>
      </c>
      <c r="BV71" s="3">
        <f t="shared" si="77"/>
        <v>34</v>
      </c>
      <c r="BW71" s="3">
        <f t="shared" si="78"/>
        <v>33</v>
      </c>
      <c r="BX71" s="3">
        <f t="shared" si="79"/>
        <v>23</v>
      </c>
      <c r="BY71" s="3">
        <f t="shared" si="80"/>
        <v>55</v>
      </c>
      <c r="BZ71" s="3">
        <f t="shared" si="81"/>
        <v>30</v>
      </c>
      <c r="CA71" s="3">
        <f t="shared" si="82"/>
        <v>32</v>
      </c>
      <c r="CB71" s="3">
        <f t="shared" si="83"/>
        <v>19</v>
      </c>
      <c r="CC71" s="3">
        <f t="shared" si="84"/>
        <v>15</v>
      </c>
      <c r="CD71" s="3">
        <f t="shared" si="85"/>
        <v>16</v>
      </c>
      <c r="CE71" s="3">
        <f t="shared" si="86"/>
        <v>12</v>
      </c>
      <c r="CF71" s="3">
        <f t="shared" si="87"/>
        <v>20</v>
      </c>
      <c r="CG71" s="3">
        <f t="shared" si="88"/>
        <v>22</v>
      </c>
      <c r="CH71" s="3">
        <f t="shared" si="89"/>
        <v>16</v>
      </c>
      <c r="CI71" s="3">
        <f t="shared" si="90"/>
        <v>15</v>
      </c>
      <c r="CJ71" s="3">
        <f t="shared" si="91"/>
        <v>11</v>
      </c>
      <c r="CK71" s="3">
        <f t="shared" si="92"/>
        <v>20</v>
      </c>
      <c r="CL71" s="3">
        <f t="shared" si="93"/>
        <v>20</v>
      </c>
      <c r="CM71" s="3">
        <f t="shared" si="94"/>
        <v>15</v>
      </c>
      <c r="CN71" s="12">
        <f t="shared" si="95"/>
        <v>24</v>
      </c>
    </row>
    <row r="72" spans="72:92" x14ac:dyDescent="0.25">
      <c r="BT72" s="4">
        <v>0.85</v>
      </c>
      <c r="BU72" s="3">
        <f t="shared" si="76"/>
        <v>28</v>
      </c>
      <c r="BV72" s="3">
        <f t="shared" si="77"/>
        <v>34</v>
      </c>
      <c r="BW72" s="3">
        <f t="shared" si="78"/>
        <v>33</v>
      </c>
      <c r="BX72" s="3">
        <f t="shared" si="79"/>
        <v>23</v>
      </c>
      <c r="BY72" s="3">
        <f t="shared" si="80"/>
        <v>55</v>
      </c>
      <c r="BZ72" s="3">
        <f t="shared" si="81"/>
        <v>30</v>
      </c>
      <c r="CA72" s="3">
        <f t="shared" si="82"/>
        <v>33</v>
      </c>
      <c r="CB72" s="3">
        <f t="shared" si="83"/>
        <v>19</v>
      </c>
      <c r="CC72" s="3">
        <f t="shared" si="84"/>
        <v>15</v>
      </c>
      <c r="CD72" s="3">
        <f t="shared" si="85"/>
        <v>16</v>
      </c>
      <c r="CE72" s="3">
        <f t="shared" si="86"/>
        <v>12</v>
      </c>
      <c r="CF72" s="3">
        <f t="shared" si="87"/>
        <v>20</v>
      </c>
      <c r="CG72" s="3">
        <f t="shared" si="88"/>
        <v>22</v>
      </c>
      <c r="CH72" s="3">
        <f t="shared" si="89"/>
        <v>16</v>
      </c>
      <c r="CI72" s="3">
        <f t="shared" si="90"/>
        <v>15</v>
      </c>
      <c r="CJ72" s="3">
        <f t="shared" si="91"/>
        <v>11</v>
      </c>
      <c r="CK72" s="3">
        <f t="shared" si="92"/>
        <v>20</v>
      </c>
      <c r="CL72" s="3">
        <f t="shared" si="93"/>
        <v>21</v>
      </c>
      <c r="CM72" s="3">
        <f t="shared" si="94"/>
        <v>15</v>
      </c>
      <c r="CN72" s="12">
        <f t="shared" si="95"/>
        <v>25</v>
      </c>
    </row>
    <row r="73" spans="72:92" x14ac:dyDescent="0.25">
      <c r="BT73" s="4">
        <v>0.9</v>
      </c>
      <c r="BU73" s="3">
        <f t="shared" si="76"/>
        <v>29</v>
      </c>
      <c r="BV73" s="3">
        <f t="shared" si="77"/>
        <v>35</v>
      </c>
      <c r="BW73" s="3">
        <f t="shared" si="78"/>
        <v>34</v>
      </c>
      <c r="BX73" s="3">
        <f t="shared" si="79"/>
        <v>23</v>
      </c>
      <c r="BY73" s="3">
        <f t="shared" si="80"/>
        <v>56</v>
      </c>
      <c r="BZ73" s="3">
        <f t="shared" si="81"/>
        <v>30</v>
      </c>
      <c r="CA73" s="3">
        <f t="shared" si="82"/>
        <v>34</v>
      </c>
      <c r="CB73" s="3">
        <f t="shared" si="83"/>
        <v>19</v>
      </c>
      <c r="CC73" s="3">
        <f t="shared" si="84"/>
        <v>16</v>
      </c>
      <c r="CD73" s="3">
        <f t="shared" si="85"/>
        <v>18</v>
      </c>
      <c r="CE73" s="3">
        <f t="shared" si="86"/>
        <v>13</v>
      </c>
      <c r="CF73" s="3">
        <f t="shared" si="87"/>
        <v>21</v>
      </c>
      <c r="CG73" s="3">
        <f t="shared" si="88"/>
        <v>22</v>
      </c>
      <c r="CH73" s="3">
        <f t="shared" si="89"/>
        <v>17</v>
      </c>
      <c r="CI73" s="3">
        <f t="shared" si="90"/>
        <v>16</v>
      </c>
      <c r="CJ73" s="3">
        <f t="shared" si="91"/>
        <v>13</v>
      </c>
      <c r="CK73" s="3">
        <f t="shared" si="92"/>
        <v>21</v>
      </c>
      <c r="CL73" s="3">
        <f t="shared" si="93"/>
        <v>22</v>
      </c>
      <c r="CM73" s="3">
        <f t="shared" si="94"/>
        <v>16</v>
      </c>
      <c r="CN73" s="12">
        <f t="shared" si="95"/>
        <v>25</v>
      </c>
    </row>
    <row r="74" spans="72:92" x14ac:dyDescent="0.25">
      <c r="BT74" s="4">
        <v>0.95</v>
      </c>
      <c r="BU74" s="3">
        <f t="shared" si="76"/>
        <v>29</v>
      </c>
      <c r="BV74" s="3">
        <f t="shared" si="77"/>
        <v>35</v>
      </c>
      <c r="BW74" s="3">
        <f t="shared" si="78"/>
        <v>34</v>
      </c>
      <c r="BX74" s="3">
        <f t="shared" si="79"/>
        <v>23</v>
      </c>
      <c r="BY74" s="3">
        <f t="shared" si="80"/>
        <v>56</v>
      </c>
      <c r="BZ74" s="3">
        <f t="shared" si="81"/>
        <v>30</v>
      </c>
      <c r="CA74" s="3">
        <f t="shared" si="82"/>
        <v>34</v>
      </c>
      <c r="CB74" s="3">
        <f t="shared" si="83"/>
        <v>19</v>
      </c>
      <c r="CC74" s="3">
        <f t="shared" si="84"/>
        <v>18</v>
      </c>
      <c r="CD74" s="3">
        <f t="shared" si="85"/>
        <v>18</v>
      </c>
      <c r="CE74" s="3">
        <f t="shared" si="86"/>
        <v>14</v>
      </c>
      <c r="CF74" s="3">
        <f t="shared" si="87"/>
        <v>21</v>
      </c>
      <c r="CG74" s="3">
        <f t="shared" si="88"/>
        <v>22</v>
      </c>
      <c r="CH74" s="3">
        <f t="shared" si="89"/>
        <v>17</v>
      </c>
      <c r="CI74" s="3">
        <f t="shared" si="90"/>
        <v>16</v>
      </c>
      <c r="CJ74" s="3">
        <f t="shared" si="91"/>
        <v>13</v>
      </c>
      <c r="CK74" s="3">
        <f t="shared" si="92"/>
        <v>21</v>
      </c>
      <c r="CL74" s="3">
        <f t="shared" si="93"/>
        <v>22</v>
      </c>
      <c r="CM74" s="3">
        <f t="shared" si="94"/>
        <v>17</v>
      </c>
      <c r="CN74" s="12">
        <f t="shared" si="95"/>
        <v>26</v>
      </c>
    </row>
    <row r="75" spans="72:92" x14ac:dyDescent="0.25">
      <c r="BT75" s="4">
        <v>1</v>
      </c>
      <c r="BU75" s="3">
        <f t="shared" si="76"/>
        <v>29</v>
      </c>
      <c r="BV75" s="3">
        <f t="shared" si="77"/>
        <v>35</v>
      </c>
      <c r="BW75" s="3">
        <f t="shared" si="78"/>
        <v>34</v>
      </c>
      <c r="BX75" s="3">
        <f t="shared" si="79"/>
        <v>25</v>
      </c>
      <c r="BY75" s="3">
        <f t="shared" si="80"/>
        <v>56</v>
      </c>
      <c r="BZ75" s="3">
        <f t="shared" si="81"/>
        <v>30</v>
      </c>
      <c r="CA75" s="3">
        <f t="shared" si="82"/>
        <v>34</v>
      </c>
      <c r="CB75" s="3">
        <f t="shared" si="83"/>
        <v>20</v>
      </c>
      <c r="CC75" s="3">
        <f t="shared" si="84"/>
        <v>18</v>
      </c>
      <c r="CD75" s="3">
        <f t="shared" si="85"/>
        <v>18</v>
      </c>
      <c r="CE75" s="3">
        <f t="shared" si="86"/>
        <v>14</v>
      </c>
      <c r="CF75" s="3">
        <f t="shared" si="87"/>
        <v>23</v>
      </c>
      <c r="CG75" s="3">
        <f t="shared" si="88"/>
        <v>23</v>
      </c>
      <c r="CH75" s="3">
        <f t="shared" si="89"/>
        <v>17</v>
      </c>
      <c r="CI75" s="3">
        <f t="shared" si="90"/>
        <v>16</v>
      </c>
      <c r="CJ75" s="3">
        <f t="shared" si="91"/>
        <v>13</v>
      </c>
      <c r="CK75" s="3">
        <f t="shared" si="92"/>
        <v>21</v>
      </c>
      <c r="CL75" s="3">
        <f t="shared" si="93"/>
        <v>22</v>
      </c>
      <c r="CM75" s="3">
        <f t="shared" si="94"/>
        <v>17</v>
      </c>
      <c r="CN75" s="12">
        <f t="shared" si="95"/>
        <v>26</v>
      </c>
    </row>
    <row r="76" spans="72:92" x14ac:dyDescent="0.25">
      <c r="BT76" s="4">
        <v>1.05</v>
      </c>
      <c r="BU76" s="3">
        <f t="shared" si="76"/>
        <v>29</v>
      </c>
      <c r="BV76" s="3">
        <f t="shared" si="77"/>
        <v>36</v>
      </c>
      <c r="BW76" s="3">
        <f t="shared" si="78"/>
        <v>34</v>
      </c>
      <c r="BX76" s="3">
        <f t="shared" si="79"/>
        <v>25</v>
      </c>
      <c r="BY76" s="3">
        <f t="shared" si="80"/>
        <v>56</v>
      </c>
      <c r="BZ76" s="3">
        <f t="shared" si="81"/>
        <v>30</v>
      </c>
      <c r="CA76" s="3">
        <f t="shared" si="82"/>
        <v>34</v>
      </c>
      <c r="CB76" s="3">
        <f t="shared" si="83"/>
        <v>20</v>
      </c>
      <c r="CC76" s="3">
        <f t="shared" si="84"/>
        <v>19</v>
      </c>
      <c r="CD76" s="3">
        <f t="shared" si="85"/>
        <v>19</v>
      </c>
      <c r="CE76" s="3">
        <f t="shared" si="86"/>
        <v>16</v>
      </c>
      <c r="CF76" s="3">
        <f t="shared" si="87"/>
        <v>23</v>
      </c>
      <c r="CG76" s="3">
        <f t="shared" si="88"/>
        <v>23</v>
      </c>
      <c r="CH76" s="3">
        <f t="shared" si="89"/>
        <v>17</v>
      </c>
      <c r="CI76" s="3">
        <f t="shared" si="90"/>
        <v>16</v>
      </c>
      <c r="CJ76" s="3">
        <f t="shared" si="91"/>
        <v>13</v>
      </c>
      <c r="CK76" s="3">
        <f t="shared" si="92"/>
        <v>22</v>
      </c>
      <c r="CL76" s="3">
        <f t="shared" si="93"/>
        <v>22</v>
      </c>
      <c r="CM76" s="3">
        <f t="shared" si="94"/>
        <v>17</v>
      </c>
      <c r="CN76" s="12">
        <f t="shared" si="95"/>
        <v>26</v>
      </c>
    </row>
    <row r="77" spans="72:92" ht="15.75" thickBot="1" x14ac:dyDescent="0.3">
      <c r="BT77" s="6">
        <v>1.1000000000000001</v>
      </c>
      <c r="BU77" s="13">
        <f t="shared" si="76"/>
        <v>29</v>
      </c>
      <c r="BV77" s="13">
        <f t="shared" si="77"/>
        <v>36</v>
      </c>
      <c r="BW77" s="13">
        <f t="shared" si="78"/>
        <v>34</v>
      </c>
      <c r="BX77" s="13">
        <f t="shared" si="79"/>
        <v>25</v>
      </c>
      <c r="BY77" s="13">
        <f t="shared" si="80"/>
        <v>56</v>
      </c>
      <c r="BZ77" s="13">
        <f t="shared" si="81"/>
        <v>30</v>
      </c>
      <c r="CA77" s="13">
        <f t="shared" si="82"/>
        <v>34</v>
      </c>
      <c r="CB77" s="13">
        <f t="shared" si="83"/>
        <v>20</v>
      </c>
      <c r="CC77" s="13">
        <f t="shared" si="84"/>
        <v>19</v>
      </c>
      <c r="CD77" s="13">
        <f t="shared" si="85"/>
        <v>19</v>
      </c>
      <c r="CE77" s="13">
        <f t="shared" si="86"/>
        <v>16</v>
      </c>
      <c r="CF77" s="13">
        <f t="shared" si="87"/>
        <v>23</v>
      </c>
      <c r="CG77" s="13">
        <f t="shared" si="88"/>
        <v>24</v>
      </c>
      <c r="CH77" s="13">
        <f t="shared" si="89"/>
        <v>17</v>
      </c>
      <c r="CI77" s="13">
        <f t="shared" si="90"/>
        <v>16</v>
      </c>
      <c r="CJ77" s="13">
        <f t="shared" si="91"/>
        <v>13</v>
      </c>
      <c r="CK77" s="13">
        <f t="shared" si="92"/>
        <v>22</v>
      </c>
      <c r="CL77" s="13">
        <f t="shared" si="93"/>
        <v>22</v>
      </c>
      <c r="CM77" s="13">
        <f t="shared" si="94"/>
        <v>17</v>
      </c>
      <c r="CN77" s="14">
        <f t="shared" si="95"/>
        <v>26</v>
      </c>
    </row>
  </sheetData>
  <mergeCells count="8">
    <mergeCell ref="BT53:CN53"/>
    <mergeCell ref="W2:AP2"/>
    <mergeCell ref="AR16:BL17"/>
    <mergeCell ref="B2:U2"/>
    <mergeCell ref="AR2:BL2"/>
    <mergeCell ref="BT2:CN2"/>
    <mergeCell ref="BT3:CN3"/>
    <mergeCell ref="BT28:CN28"/>
  </mergeCells>
  <conditionalFormatting sqref="BQ4:BQ10 BQ12:BQ13">
    <cfRule type="cellIs" dxfId="15" priority="1" operator="greaterThan">
      <formula>1</formula>
    </cfRule>
    <cfRule type="cellIs" dxfId="14" priority="2" operator="between">
      <formula>0.6</formula>
      <formula>1</formula>
    </cfRule>
    <cfRule type="cellIs" dxfId="13" priority="3" operator="between">
      <formula>0.3</formula>
      <formula>0.6</formula>
    </cfRule>
    <cfRule type="cellIs" dxfId="12" priority="4" operator="lessThan">
      <formula>0.3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N77"/>
  <sheetViews>
    <sheetView showGridLines="0" tabSelected="1" topLeftCell="AB1" zoomScale="70" zoomScaleNormal="70" workbookViewId="0">
      <selection activeCell="BM3" sqref="BM3:BQ13"/>
    </sheetView>
  </sheetViews>
  <sheetFormatPr defaultRowHeight="15" x14ac:dyDescent="0.25"/>
  <cols>
    <col min="2" max="21" width="5.5703125" bestFit="1" customWidth="1"/>
    <col min="23" max="42" width="5.5703125" bestFit="1" customWidth="1"/>
    <col min="44" max="44" width="17.7109375" bestFit="1" customWidth="1"/>
    <col min="45" max="45" width="8.7109375" bestFit="1" customWidth="1"/>
    <col min="46" max="46" width="9.7109375" bestFit="1" customWidth="1"/>
    <col min="47" max="48" width="8.7109375" bestFit="1" customWidth="1"/>
    <col min="49" max="49" width="9.42578125" bestFit="1" customWidth="1"/>
    <col min="50" max="50" width="8.7109375" bestFit="1" customWidth="1"/>
    <col min="51" max="51" width="9.42578125" bestFit="1" customWidth="1"/>
    <col min="52" max="64" width="8.7109375" bestFit="1" customWidth="1"/>
    <col min="65" max="70" width="8.7109375" customWidth="1"/>
    <col min="72" max="72" width="7.5703125" bestFit="1" customWidth="1"/>
    <col min="73" max="75" width="6.28515625" bestFit="1" customWidth="1"/>
    <col min="76" max="83" width="6.7109375" bestFit="1" customWidth="1"/>
    <col min="84" max="84" width="7.28515625" bestFit="1" customWidth="1"/>
    <col min="85" max="85" width="6.7109375" bestFit="1" customWidth="1"/>
    <col min="86" max="92" width="7.28515625" bestFit="1" customWidth="1"/>
  </cols>
  <sheetData>
    <row r="1" spans="2:92" ht="15.75" thickBot="1" x14ac:dyDescent="0.3"/>
    <row r="2" spans="2:92" ht="15.75" thickBot="1" x14ac:dyDescent="0.3">
      <c r="B2" s="192" t="s">
        <v>57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4"/>
      <c r="W2" s="192" t="s">
        <v>56</v>
      </c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4"/>
      <c r="AR2" s="192" t="s">
        <v>52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  <c r="BJ2" s="193"/>
      <c r="BK2" s="193"/>
      <c r="BL2" s="194"/>
      <c r="BM2" s="63"/>
      <c r="BN2" s="63"/>
      <c r="BO2" s="63"/>
      <c r="BP2" s="63"/>
      <c r="BQ2" s="63"/>
      <c r="BR2" s="63"/>
      <c r="BT2" s="192" t="s">
        <v>72</v>
      </c>
      <c r="BU2" s="193"/>
      <c r="BV2" s="193"/>
      <c r="BW2" s="193"/>
      <c r="BX2" s="193"/>
      <c r="BY2" s="193"/>
      <c r="BZ2" s="193"/>
      <c r="CA2" s="193"/>
      <c r="CB2" s="193"/>
      <c r="CC2" s="193"/>
      <c r="CD2" s="193"/>
      <c r="CE2" s="193"/>
      <c r="CF2" s="193"/>
      <c r="CG2" s="193"/>
      <c r="CH2" s="193"/>
      <c r="CI2" s="193"/>
      <c r="CJ2" s="193"/>
      <c r="CK2" s="193"/>
      <c r="CL2" s="193"/>
      <c r="CM2" s="193"/>
      <c r="CN2" s="194"/>
    </row>
    <row r="3" spans="2:92" ht="15.75" thickBot="1" x14ac:dyDescent="0.3">
      <c r="B3" s="125" t="s">
        <v>71</v>
      </c>
      <c r="C3" s="17" t="s">
        <v>0</v>
      </c>
      <c r="D3" s="17" t="s">
        <v>1</v>
      </c>
      <c r="E3" s="17" t="s">
        <v>2</v>
      </c>
      <c r="F3" s="17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11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16</v>
      </c>
      <c r="T3" s="17" t="s">
        <v>17</v>
      </c>
      <c r="U3" s="18" t="s">
        <v>18</v>
      </c>
      <c r="W3" s="125" t="s">
        <v>71</v>
      </c>
      <c r="X3" s="17" t="s">
        <v>0</v>
      </c>
      <c r="Y3" s="17" t="s">
        <v>1</v>
      </c>
      <c r="Z3" s="17" t="s">
        <v>2</v>
      </c>
      <c r="AA3" s="17" t="s">
        <v>3</v>
      </c>
      <c r="AB3" s="17" t="s">
        <v>4</v>
      </c>
      <c r="AC3" s="17" t="s">
        <v>5</v>
      </c>
      <c r="AD3" s="17" t="s">
        <v>6</v>
      </c>
      <c r="AE3" s="17" t="s">
        <v>7</v>
      </c>
      <c r="AF3" s="17" t="s">
        <v>8</v>
      </c>
      <c r="AG3" s="17" t="s">
        <v>9</v>
      </c>
      <c r="AH3" s="17" t="s">
        <v>10</v>
      </c>
      <c r="AI3" s="17" t="s">
        <v>11</v>
      </c>
      <c r="AJ3" s="17" t="s">
        <v>12</v>
      </c>
      <c r="AK3" s="17" t="s">
        <v>13</v>
      </c>
      <c r="AL3" s="17" t="s">
        <v>14</v>
      </c>
      <c r="AM3" s="17" t="s">
        <v>15</v>
      </c>
      <c r="AN3" s="17" t="s">
        <v>16</v>
      </c>
      <c r="AO3" s="17" t="s">
        <v>17</v>
      </c>
      <c r="AP3" s="18" t="s">
        <v>18</v>
      </c>
      <c r="AR3" s="54" t="s">
        <v>67</v>
      </c>
      <c r="AS3" s="125" t="s">
        <v>71</v>
      </c>
      <c r="AT3" s="17" t="s">
        <v>0</v>
      </c>
      <c r="AU3" s="17" t="s">
        <v>1</v>
      </c>
      <c r="AV3" s="17" t="s">
        <v>2</v>
      </c>
      <c r="AW3" s="17" t="s">
        <v>3</v>
      </c>
      <c r="AX3" s="17" t="s">
        <v>4</v>
      </c>
      <c r="AY3" s="17" t="s">
        <v>5</v>
      </c>
      <c r="AZ3" s="17" t="s">
        <v>6</v>
      </c>
      <c r="BA3" s="17" t="s">
        <v>7</v>
      </c>
      <c r="BB3" s="17" t="s">
        <v>8</v>
      </c>
      <c r="BC3" s="17" t="s">
        <v>9</v>
      </c>
      <c r="BD3" s="17" t="s">
        <v>10</v>
      </c>
      <c r="BE3" s="17" t="s">
        <v>11</v>
      </c>
      <c r="BF3" s="17" t="s">
        <v>12</v>
      </c>
      <c r="BG3" s="17" t="s">
        <v>13</v>
      </c>
      <c r="BH3" s="17" t="s">
        <v>14</v>
      </c>
      <c r="BI3" s="17" t="s">
        <v>15</v>
      </c>
      <c r="BJ3" s="17" t="s">
        <v>16</v>
      </c>
      <c r="BK3" s="17" t="s">
        <v>17</v>
      </c>
      <c r="BL3" s="18" t="s">
        <v>18</v>
      </c>
      <c r="BM3" s="137" t="s">
        <v>82</v>
      </c>
      <c r="BN3" s="138" t="s">
        <v>19</v>
      </c>
      <c r="BO3" s="138" t="s">
        <v>20</v>
      </c>
      <c r="BP3" s="139" t="s">
        <v>81</v>
      </c>
      <c r="BQ3" s="133" t="s">
        <v>83</v>
      </c>
      <c r="BR3" s="64"/>
      <c r="BT3" s="180" t="s">
        <v>36</v>
      </c>
      <c r="BU3" s="181"/>
      <c r="BV3" s="181"/>
      <c r="BW3" s="181"/>
      <c r="BX3" s="181"/>
      <c r="BY3" s="181"/>
      <c r="BZ3" s="181"/>
      <c r="CA3" s="181"/>
      <c r="CB3" s="181"/>
      <c r="CC3" s="181"/>
      <c r="CD3" s="181"/>
      <c r="CE3" s="181"/>
      <c r="CF3" s="181"/>
      <c r="CG3" s="181"/>
      <c r="CH3" s="181"/>
      <c r="CI3" s="181"/>
      <c r="CJ3" s="181"/>
      <c r="CK3" s="181"/>
      <c r="CL3" s="181"/>
      <c r="CM3" s="181"/>
      <c r="CN3" s="182"/>
    </row>
    <row r="4" spans="2:92" ht="16.5" thickTop="1" thickBot="1" x14ac:dyDescent="0.3">
      <c r="B4" s="21">
        <v>0.38298614836058997</v>
      </c>
      <c r="C4" s="15">
        <v>0.17574989992159201</v>
      </c>
      <c r="D4" s="15">
        <v>0.12388720547767899</v>
      </c>
      <c r="E4" s="15">
        <v>0.74610641029512303</v>
      </c>
      <c r="F4" s="15">
        <v>0.164147646699495</v>
      </c>
      <c r="G4" s="15">
        <v>1.9380805370421099</v>
      </c>
      <c r="H4" s="15">
        <v>3.6780807819324299</v>
      </c>
      <c r="I4" s="15">
        <v>1.35743334051486</v>
      </c>
      <c r="J4" s="15">
        <v>2.4499099955880501</v>
      </c>
      <c r="K4" s="15">
        <v>5.8606433742330299</v>
      </c>
      <c r="L4" s="15">
        <v>1.43706154959933</v>
      </c>
      <c r="M4" s="15">
        <v>6.0598250939164204</v>
      </c>
      <c r="N4" s="15">
        <v>5.7914974430631796</v>
      </c>
      <c r="O4" s="15">
        <v>8.6004639749891698</v>
      </c>
      <c r="P4" s="15">
        <v>6.5600315801288396</v>
      </c>
      <c r="Q4" s="15">
        <v>5.8803329362987098</v>
      </c>
      <c r="R4" s="15">
        <v>7.2080948524623798</v>
      </c>
      <c r="S4" s="15">
        <v>5.9476481965191699</v>
      </c>
      <c r="T4" s="15">
        <v>3.5690468701605602</v>
      </c>
      <c r="U4" s="20">
        <v>4.5578660353129496</v>
      </c>
      <c r="W4" s="21">
        <f t="shared" ref="W4:W12" si="0">B4*(1/((8.61+8.66)/2))</f>
        <v>4.4352767615586562E-2</v>
      </c>
      <c r="X4" s="15">
        <f t="shared" ref="X4:X12" si="1">C4*(1/((8.61+8.66)/2))</f>
        <v>2.035320207545941E-2</v>
      </c>
      <c r="Y4" s="15">
        <f t="shared" ref="Y4:Y12" si="2">D4*(1/((8.61+8.66)/2))</f>
        <v>1.4347099649991778E-2</v>
      </c>
      <c r="Z4" s="15">
        <f t="shared" ref="Z4:Z12" si="3">E4*(1/((8.61+8.66)/2))</f>
        <v>8.6404911441241808E-2</v>
      </c>
      <c r="AA4" s="15">
        <f t="shared" ref="AA4:AA12" si="4">F4*(1/((8.61+8.66)/2))</f>
        <v>1.900957112906717E-2</v>
      </c>
      <c r="AB4" s="15">
        <f t="shared" ref="AB4:AB12" si="5">G4*(1/((8.61+8.66)/2))</f>
        <v>0.22444476398866359</v>
      </c>
      <c r="AC4" s="15">
        <f t="shared" ref="AC4:AC12" si="6">H4*(1/((8.61+8.66)/2))</f>
        <v>0.42595029321742095</v>
      </c>
      <c r="AD4" s="15">
        <f t="shared" ref="AD4:AD12" si="7">I4*(1/((8.61+8.66)/2))</f>
        <v>0.15720131331961321</v>
      </c>
      <c r="AE4" s="15">
        <f t="shared" ref="AE4:AE12" si="8">J4*(1/((8.61+8.66)/2))</f>
        <v>0.28371858663440069</v>
      </c>
      <c r="AF4" s="15">
        <f t="shared" ref="AF4:AF12" si="9">K4*(1/((8.61+8.66)/2))</f>
        <v>0.67870797617058831</v>
      </c>
      <c r="AG4" s="15">
        <f t="shared" ref="AG4:AG12" si="10">L4*(1/((8.61+8.66)/2))</f>
        <v>0.16642287777641343</v>
      </c>
      <c r="AH4" s="15">
        <f t="shared" ref="AH4:AH12" si="11">M4*(1/((8.61+8.66)/2))</f>
        <v>0.70177476478476208</v>
      </c>
      <c r="AI4" s="15">
        <f t="shared" ref="AI4:AI12" si="12">N4*(1/((8.61+8.66)/2))</f>
        <v>0.67070034082955177</v>
      </c>
      <c r="AJ4" s="15">
        <f t="shared" ref="AJ4:AJ12" si="13">O4*(1/((8.61+8.66)/2))</f>
        <v>0.99600046033458833</v>
      </c>
      <c r="AK4" s="15">
        <f t="shared" ref="AK4:AK12" si="14">P4*(1/((8.61+8.66)/2))</f>
        <v>0.75970255705024203</v>
      </c>
      <c r="AL4" s="15">
        <f t="shared" ref="AL4:AL12" si="15">Q4*(1/((8.61+8.66)/2))</f>
        <v>0.68098818023146612</v>
      </c>
      <c r="AM4" s="15">
        <f t="shared" ref="AM4:AM12" si="16">R4*(1/((8.61+8.66)/2))</f>
        <v>0.83475331238707351</v>
      </c>
      <c r="AN4" s="15">
        <f t="shared" ref="AN4:AN12" si="17">S4*(1/((8.61+8.66)/2))</f>
        <v>0.6887838096721679</v>
      </c>
      <c r="AO4" s="15">
        <f t="shared" ref="AO4:AO12" si="18">T4*(1/((8.61+8.66)/2))</f>
        <v>0.4133233202270481</v>
      </c>
      <c r="AP4" s="20">
        <f t="shared" ref="AP4:AP12" si="19">U4*(1/((8.61+8.66)/2))</f>
        <v>0.52783625191811812</v>
      </c>
      <c r="AR4" s="4" t="s">
        <v>63</v>
      </c>
      <c r="AS4" s="3">
        <f t="shared" ref="AS4:BL4" si="20">COUNT(W4:W43)</f>
        <v>29</v>
      </c>
      <c r="AT4" s="3">
        <f t="shared" si="20"/>
        <v>40</v>
      </c>
      <c r="AU4" s="3">
        <f t="shared" si="20"/>
        <v>28</v>
      </c>
      <c r="AV4" s="3">
        <f t="shared" si="20"/>
        <v>25</v>
      </c>
      <c r="AW4" s="3">
        <f t="shared" si="20"/>
        <v>38</v>
      </c>
      <c r="AX4" s="3">
        <f t="shared" si="20"/>
        <v>26</v>
      </c>
      <c r="AY4" s="3">
        <f t="shared" si="20"/>
        <v>32</v>
      </c>
      <c r="AZ4" s="3">
        <f t="shared" si="20"/>
        <v>26</v>
      </c>
      <c r="BA4" s="3">
        <f t="shared" si="20"/>
        <v>22</v>
      </c>
      <c r="BB4" s="3">
        <f t="shared" si="20"/>
        <v>19</v>
      </c>
      <c r="BC4" s="3">
        <f t="shared" si="20"/>
        <v>30</v>
      </c>
      <c r="BD4" s="3">
        <f t="shared" si="20"/>
        <v>22</v>
      </c>
      <c r="BE4" s="3">
        <f t="shared" si="20"/>
        <v>15</v>
      </c>
      <c r="BF4" s="3">
        <f t="shared" si="20"/>
        <v>9</v>
      </c>
      <c r="BG4" s="3">
        <f t="shared" si="20"/>
        <v>14</v>
      </c>
      <c r="BH4" s="3">
        <f t="shared" si="20"/>
        <v>12</v>
      </c>
      <c r="BI4" s="3">
        <f t="shared" si="20"/>
        <v>24</v>
      </c>
      <c r="BJ4" s="3">
        <f t="shared" si="20"/>
        <v>23</v>
      </c>
      <c r="BK4" s="3">
        <f t="shared" si="20"/>
        <v>14</v>
      </c>
      <c r="BL4" s="12">
        <f t="shared" si="20"/>
        <v>23</v>
      </c>
      <c r="BM4" s="134">
        <f>MEDIAN(AS4:BL4)</f>
        <v>23.5</v>
      </c>
      <c r="BN4" s="132">
        <f>MIN(AS4:BL4)</f>
        <v>9</v>
      </c>
      <c r="BO4" s="3">
        <f>MAX(AS4:BL4)</f>
        <v>40</v>
      </c>
      <c r="BP4" s="3">
        <f>BO4-BN4</f>
        <v>31</v>
      </c>
      <c r="BQ4" s="20">
        <f>(QUARTILE(AS4:BL4,3)-QUARTILE(AS4:BL4,1))/BM4</f>
        <v>0.43617021276595747</v>
      </c>
      <c r="BR4" s="3"/>
      <c r="BT4" s="26" t="s">
        <v>68</v>
      </c>
      <c r="BU4" s="125" t="s">
        <v>71</v>
      </c>
      <c r="BV4" s="17" t="s">
        <v>0</v>
      </c>
      <c r="BW4" s="17" t="s">
        <v>1</v>
      </c>
      <c r="BX4" s="17" t="s">
        <v>2</v>
      </c>
      <c r="BY4" s="17" t="s">
        <v>3</v>
      </c>
      <c r="BZ4" s="17" t="s">
        <v>4</v>
      </c>
      <c r="CA4" s="17" t="s">
        <v>5</v>
      </c>
      <c r="CB4" s="17" t="s">
        <v>6</v>
      </c>
      <c r="CC4" s="17" t="s">
        <v>7</v>
      </c>
      <c r="CD4" s="17" t="s">
        <v>8</v>
      </c>
      <c r="CE4" s="17" t="s">
        <v>9</v>
      </c>
      <c r="CF4" s="17" t="s">
        <v>10</v>
      </c>
      <c r="CG4" s="17" t="s">
        <v>11</v>
      </c>
      <c r="CH4" s="17" t="s">
        <v>12</v>
      </c>
      <c r="CI4" s="17" t="s">
        <v>13</v>
      </c>
      <c r="CJ4" s="17" t="s">
        <v>14</v>
      </c>
      <c r="CK4" s="17" t="s">
        <v>15</v>
      </c>
      <c r="CL4" s="17" t="s">
        <v>16</v>
      </c>
      <c r="CM4" s="17" t="s">
        <v>17</v>
      </c>
      <c r="CN4" s="18" t="s">
        <v>18</v>
      </c>
    </row>
    <row r="5" spans="2:92" ht="15.75" thickTop="1" x14ac:dyDescent="0.25">
      <c r="B5" s="21">
        <v>0.40334451954178502</v>
      </c>
      <c r="C5" s="15">
        <v>0.17759602720245701</v>
      </c>
      <c r="D5" s="15">
        <v>0.165431706560345</v>
      </c>
      <c r="E5" s="15">
        <v>1.3448843001106701</v>
      </c>
      <c r="F5" s="15">
        <v>0.71910544026414003</v>
      </c>
      <c r="G5" s="15">
        <v>5.82584731907557</v>
      </c>
      <c r="H5" s="15">
        <v>0.98217049567196202</v>
      </c>
      <c r="I5" s="15">
        <v>0.68514373043875099</v>
      </c>
      <c r="J5" s="15">
        <v>5.8222640432353296</v>
      </c>
      <c r="K5" s="15">
        <v>1.94452984123258</v>
      </c>
      <c r="L5" s="15">
        <v>0.71863158156545304</v>
      </c>
      <c r="M5" s="15">
        <v>7.1773676063911598</v>
      </c>
      <c r="N5" s="15">
        <v>7.5425386378953299</v>
      </c>
      <c r="O5" s="15">
        <v>6.4465892477772799</v>
      </c>
      <c r="P5" s="15">
        <v>1.82876069908596</v>
      </c>
      <c r="Q5" s="15">
        <v>1.8899155860800401</v>
      </c>
      <c r="R5" s="15">
        <v>0.88434819156469602</v>
      </c>
      <c r="S5" s="15">
        <v>1.898364076869</v>
      </c>
      <c r="T5" s="15">
        <v>6.5201843495554996</v>
      </c>
      <c r="U5" s="20">
        <v>2.0016671309534702</v>
      </c>
      <c r="W5" s="21">
        <f t="shared" si="0"/>
        <v>4.6710424961411118E-2</v>
      </c>
      <c r="X5" s="15">
        <f t="shared" si="1"/>
        <v>2.0566997938906428E-2</v>
      </c>
      <c r="Y5" s="15">
        <f t="shared" si="2"/>
        <v>1.9158275224127969E-2</v>
      </c>
      <c r="Z5" s="15">
        <f t="shared" si="3"/>
        <v>0.15574803707129936</v>
      </c>
      <c r="AA5" s="15">
        <f t="shared" si="4"/>
        <v>8.3277989607891151E-2</v>
      </c>
      <c r="AB5" s="15">
        <f t="shared" si="5"/>
        <v>0.67467832299659181</v>
      </c>
      <c r="AC5" s="15">
        <f t="shared" si="6"/>
        <v>0.11374296417741309</v>
      </c>
      <c r="AD5" s="15">
        <f t="shared" si="7"/>
        <v>7.9344960097133876E-2</v>
      </c>
      <c r="AE5" s="15">
        <f t="shared" si="8"/>
        <v>0.67426335185122521</v>
      </c>
      <c r="AF5" s="15">
        <f t="shared" si="9"/>
        <v>0.22519164345484424</v>
      </c>
      <c r="AG5" s="15">
        <f t="shared" si="10"/>
        <v>8.3223113093856757E-2</v>
      </c>
      <c r="AH5" s="15">
        <f t="shared" si="11"/>
        <v>0.83119485887564104</v>
      </c>
      <c r="AI5" s="15">
        <f t="shared" si="12"/>
        <v>0.87348449772962711</v>
      </c>
      <c r="AJ5" s="15">
        <f t="shared" si="13"/>
        <v>0.74656505475127732</v>
      </c>
      <c r="AK5" s="15">
        <f t="shared" si="14"/>
        <v>0.21178467852761551</v>
      </c>
      <c r="AL5" s="15">
        <f t="shared" si="15"/>
        <v>0.21886688894962827</v>
      </c>
      <c r="AM5" s="15">
        <f t="shared" si="16"/>
        <v>0.10241438234680904</v>
      </c>
      <c r="AN5" s="15">
        <f t="shared" si="17"/>
        <v>0.2198452897358425</v>
      </c>
      <c r="AO5" s="15">
        <f t="shared" si="18"/>
        <v>0.75508793857041112</v>
      </c>
      <c r="AP5" s="20">
        <f t="shared" si="19"/>
        <v>0.2318085849396028</v>
      </c>
      <c r="AR5" s="4" t="s">
        <v>23</v>
      </c>
      <c r="AS5" s="15">
        <f t="shared" ref="AS5:BL5" si="21">MIN(W4:W43)</f>
        <v>4.4352767615586562E-2</v>
      </c>
      <c r="AT5" s="15">
        <f t="shared" si="21"/>
        <v>2.035320207545941E-2</v>
      </c>
      <c r="AU5" s="15">
        <f t="shared" si="21"/>
        <v>1.4347099649991778E-2</v>
      </c>
      <c r="AV5" s="15">
        <f t="shared" si="21"/>
        <v>3.7998877710310019E-2</v>
      </c>
      <c r="AW5" s="15">
        <f t="shared" si="21"/>
        <v>1.900957112906717E-2</v>
      </c>
      <c r="AX5" s="15">
        <f t="shared" si="21"/>
        <v>2.0570134253637871E-2</v>
      </c>
      <c r="AY5" s="15">
        <f t="shared" si="21"/>
        <v>1.2319267829330747E-2</v>
      </c>
      <c r="AZ5" s="15">
        <f t="shared" si="21"/>
        <v>3.5550689888695891E-2</v>
      </c>
      <c r="BA5" s="15">
        <f t="shared" si="21"/>
        <v>9.0150520314448181E-3</v>
      </c>
      <c r="BB5" s="15">
        <f t="shared" si="21"/>
        <v>1.5495428648200233E-2</v>
      </c>
      <c r="BC5" s="15">
        <f t="shared" si="21"/>
        <v>2.2030906525697509E-2</v>
      </c>
      <c r="BD5" s="15">
        <f t="shared" si="21"/>
        <v>7.3171571885357042E-2</v>
      </c>
      <c r="BE5" s="15">
        <f t="shared" si="21"/>
        <v>7.0209052864137811E-2</v>
      </c>
      <c r="BF5" s="15">
        <f t="shared" si="21"/>
        <v>0.39552606152992126</v>
      </c>
      <c r="BG5" s="15">
        <f t="shared" si="21"/>
        <v>1.2957501433685698E-2</v>
      </c>
      <c r="BH5" s="15">
        <f t="shared" si="21"/>
        <v>0.15728225158389114</v>
      </c>
      <c r="BI5" s="15">
        <f t="shared" si="21"/>
        <v>3.7298547451487786E-2</v>
      </c>
      <c r="BJ5" s="15">
        <f t="shared" si="21"/>
        <v>3.2115487030973715E-2</v>
      </c>
      <c r="BK5" s="15">
        <f t="shared" si="21"/>
        <v>9.9459570465571745E-2</v>
      </c>
      <c r="BL5" s="20">
        <f t="shared" si="21"/>
        <v>5.6708474104938629E-2</v>
      </c>
      <c r="BM5" s="134">
        <f t="shared" ref="BM5:BM13" si="22">MEDIAN(AS5:BL5)</f>
        <v>3.3833088459834806E-2</v>
      </c>
      <c r="BN5" s="132">
        <f t="shared" ref="BN5:BN13" si="23">MIN(AS5:BL5)</f>
        <v>9.0150520314448181E-3</v>
      </c>
      <c r="BO5" s="3">
        <f t="shared" ref="BO5:BO13" si="24">MAX(AS5:BL5)</f>
        <v>0.39552606152992126</v>
      </c>
      <c r="BP5" s="3">
        <f t="shared" ref="BP5:BP13" si="25">BO5-BN5</f>
        <v>0.38651100949847644</v>
      </c>
      <c r="BQ5" s="20">
        <f t="shared" ref="BQ5:BQ13" si="26">(QUARTILE(AS5:BL5,3)-QUARTILE(AS5:BL5,1))/BM5</f>
        <v>1.239986805688529</v>
      </c>
      <c r="BR5" s="15"/>
      <c r="BT5" s="4">
        <v>0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0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5">
        <v>0</v>
      </c>
    </row>
    <row r="6" spans="2:92" x14ac:dyDescent="0.25">
      <c r="B6" s="21">
        <v>0.57570408525377204</v>
      </c>
      <c r="C6" s="15">
        <v>0.249675609776358</v>
      </c>
      <c r="D6" s="15">
        <v>0.21019538481921801</v>
      </c>
      <c r="E6" s="15">
        <v>0.88901967491544998</v>
      </c>
      <c r="F6" s="15">
        <v>0.48375890243449399</v>
      </c>
      <c r="G6" s="15">
        <v>5.7125775384070696</v>
      </c>
      <c r="H6" s="15">
        <v>0.737055214806843</v>
      </c>
      <c r="I6" s="15">
        <v>0.80283845933236797</v>
      </c>
      <c r="J6" s="15">
        <v>0.73159375616169797</v>
      </c>
      <c r="K6" s="15">
        <v>1.3274976385422801</v>
      </c>
      <c r="L6" s="15">
        <v>6.5338111635312801</v>
      </c>
      <c r="M6" s="15">
        <v>0.67820465999740498</v>
      </c>
      <c r="N6" s="15">
        <v>8.7229569970855803</v>
      </c>
      <c r="O6" s="15">
        <v>7.9077676232675804</v>
      </c>
      <c r="P6" s="15">
        <v>1.48463075619208</v>
      </c>
      <c r="Q6" s="15">
        <v>8.7620129370530897</v>
      </c>
      <c r="R6" s="15">
        <v>5.9478881412931504</v>
      </c>
      <c r="S6" s="15">
        <v>5.6827467019804399</v>
      </c>
      <c r="T6" s="15">
        <v>6.1964245270979204</v>
      </c>
      <c r="U6" s="20">
        <v>4.9769532344307796</v>
      </c>
      <c r="W6" s="21">
        <f t="shared" si="0"/>
        <v>6.6671000029388777E-2</v>
      </c>
      <c r="X6" s="15">
        <f t="shared" si="1"/>
        <v>2.8914372875084887E-2</v>
      </c>
      <c r="Y6" s="15">
        <f t="shared" si="2"/>
        <v>2.4342256493250496E-2</v>
      </c>
      <c r="Z6" s="15">
        <f t="shared" si="3"/>
        <v>0.10295537636542559</v>
      </c>
      <c r="AA6" s="15">
        <f t="shared" si="4"/>
        <v>5.6023034445222233E-2</v>
      </c>
      <c r="AB6" s="15">
        <f t="shared" si="5"/>
        <v>0.66156080352137459</v>
      </c>
      <c r="AC6" s="15">
        <f t="shared" si="6"/>
        <v>8.5356712774388305E-2</v>
      </c>
      <c r="AD6" s="15">
        <f t="shared" si="7"/>
        <v>9.2974922910523214E-2</v>
      </c>
      <c r="AE6" s="15">
        <f t="shared" si="8"/>
        <v>8.4724233487168274E-2</v>
      </c>
      <c r="AF6" s="15">
        <f t="shared" si="9"/>
        <v>0.15373452675648872</v>
      </c>
      <c r="AG6" s="15">
        <f t="shared" si="10"/>
        <v>0.75666602936088945</v>
      </c>
      <c r="AH6" s="15">
        <f t="shared" si="11"/>
        <v>7.8541361898946727E-2</v>
      </c>
      <c r="AI6" s="15">
        <f t="shared" si="12"/>
        <v>1.0101861027313932</v>
      </c>
      <c r="AJ6" s="15">
        <f t="shared" si="13"/>
        <v>0.91578084809120797</v>
      </c>
      <c r="AK6" s="15">
        <f t="shared" si="14"/>
        <v>0.17193176099502952</v>
      </c>
      <c r="AL6" s="15">
        <f t="shared" si="15"/>
        <v>1.0147090836193504</v>
      </c>
      <c r="AM6" s="15">
        <f t="shared" si="16"/>
        <v>0.68881159713875517</v>
      </c>
      <c r="AN6" s="15">
        <f t="shared" si="17"/>
        <v>0.6581061612021355</v>
      </c>
      <c r="AO6" s="15">
        <f t="shared" si="18"/>
        <v>0.71759403903855479</v>
      </c>
      <c r="AP6" s="20">
        <f t="shared" si="19"/>
        <v>0.57636980132377302</v>
      </c>
      <c r="AR6" s="4" t="s">
        <v>22</v>
      </c>
      <c r="AS6" s="15">
        <f t="shared" ref="AS6:BL6" si="27">MAX(W4:W43)</f>
        <v>0.75410131844943962</v>
      </c>
      <c r="AT6" s="15">
        <f t="shared" si="27"/>
        <v>0.75347163671837414</v>
      </c>
      <c r="AU6" s="15">
        <f t="shared" si="27"/>
        <v>1.0297535581250203</v>
      </c>
      <c r="AV6" s="15">
        <f t="shared" si="27"/>
        <v>0.75687072351789231</v>
      </c>
      <c r="AW6" s="15">
        <f t="shared" si="27"/>
        <v>0.70528101076216676</v>
      </c>
      <c r="AX6" s="15">
        <f t="shared" si="27"/>
        <v>0.67467832299659181</v>
      </c>
      <c r="AY6" s="15">
        <f t="shared" si="27"/>
        <v>0.73608095481058944</v>
      </c>
      <c r="AZ6" s="15">
        <f t="shared" si="27"/>
        <v>0.69525591644621654</v>
      </c>
      <c r="BA6" s="15">
        <f t="shared" si="27"/>
        <v>1.0036756033955738</v>
      </c>
      <c r="BB6" s="15">
        <f t="shared" si="27"/>
        <v>0.87396936910442047</v>
      </c>
      <c r="BC6" s="15">
        <f t="shared" si="27"/>
        <v>1.0109042576571685</v>
      </c>
      <c r="BD6" s="15">
        <f t="shared" si="27"/>
        <v>0.83119485887564104</v>
      </c>
      <c r="BE6" s="15">
        <f t="shared" si="27"/>
        <v>1.0101861027313932</v>
      </c>
      <c r="BF6" s="15">
        <f t="shared" si="27"/>
        <v>0.99600046033458833</v>
      </c>
      <c r="BG6" s="15">
        <f t="shared" si="27"/>
        <v>0.9852825818788673</v>
      </c>
      <c r="BH6" s="15">
        <f t="shared" si="27"/>
        <v>1.0147090836193504</v>
      </c>
      <c r="BI6" s="15">
        <f t="shared" si="27"/>
        <v>0.83475331238707351</v>
      </c>
      <c r="BJ6" s="15">
        <f t="shared" si="27"/>
        <v>0.71913308457612046</v>
      </c>
      <c r="BK6" s="15">
        <f t="shared" si="27"/>
        <v>0.96254947578078054</v>
      </c>
      <c r="BL6" s="20">
        <f t="shared" si="27"/>
        <v>0.93553333924553916</v>
      </c>
      <c r="BM6" s="134">
        <f t="shared" si="22"/>
        <v>0.85436134074574699</v>
      </c>
      <c r="BN6" s="132">
        <f t="shared" si="23"/>
        <v>0.67467832299659181</v>
      </c>
      <c r="BO6" s="3">
        <f t="shared" si="24"/>
        <v>1.0297535581250203</v>
      </c>
      <c r="BP6" s="3">
        <f t="shared" si="25"/>
        <v>0.35507523512842853</v>
      </c>
      <c r="BQ6" s="20">
        <f t="shared" si="26"/>
        <v>0.29120615364131602</v>
      </c>
      <c r="BR6" s="15"/>
      <c r="BT6" s="4">
        <v>0.05</v>
      </c>
      <c r="BU6" s="1">
        <v>2</v>
      </c>
      <c r="BV6" s="1">
        <v>10</v>
      </c>
      <c r="BW6" s="1">
        <v>7</v>
      </c>
      <c r="BX6" s="1">
        <v>1</v>
      </c>
      <c r="BY6" s="1">
        <v>6</v>
      </c>
      <c r="BZ6" s="1">
        <v>3</v>
      </c>
      <c r="CA6" s="1">
        <v>3</v>
      </c>
      <c r="CB6" s="1">
        <v>2</v>
      </c>
      <c r="CC6" s="1">
        <v>1</v>
      </c>
      <c r="CD6" s="1">
        <v>2</v>
      </c>
      <c r="CE6" s="1">
        <v>5</v>
      </c>
      <c r="CF6" s="1">
        <v>0</v>
      </c>
      <c r="CG6" s="1">
        <v>0</v>
      </c>
      <c r="CH6" s="1">
        <v>0</v>
      </c>
      <c r="CI6" s="1">
        <v>1</v>
      </c>
      <c r="CJ6" s="1">
        <v>0</v>
      </c>
      <c r="CK6" s="1">
        <v>2</v>
      </c>
      <c r="CL6" s="1">
        <v>2</v>
      </c>
      <c r="CM6" s="1">
        <v>0</v>
      </c>
      <c r="CN6" s="5">
        <v>0</v>
      </c>
    </row>
    <row r="7" spans="2:92" x14ac:dyDescent="0.25">
      <c r="B7" s="21">
        <v>0.59475412976995101</v>
      </c>
      <c r="C7" s="15">
        <v>0.25041908610561298</v>
      </c>
      <c r="D7" s="15">
        <v>0.23859207858436601</v>
      </c>
      <c r="E7" s="15">
        <v>6.5355786975769998</v>
      </c>
      <c r="F7" s="15">
        <v>1.4068690214186499</v>
      </c>
      <c r="G7" s="15">
        <v>1.9620127987354501</v>
      </c>
      <c r="H7" s="15">
        <v>6.2081726070618801</v>
      </c>
      <c r="I7" s="15">
        <v>3.8452548880497699</v>
      </c>
      <c r="J7" s="15">
        <v>7.6109155400615798</v>
      </c>
      <c r="K7" s="15">
        <v>7.5467255022166704</v>
      </c>
      <c r="L7" s="15">
        <v>6.2616911415017302</v>
      </c>
      <c r="M7" s="15">
        <v>2.3391016057371798</v>
      </c>
      <c r="N7" s="15">
        <v>1.1731482976349401</v>
      </c>
      <c r="O7" s="15">
        <v>7.4587023788818696</v>
      </c>
      <c r="P7" s="15">
        <v>1.7341160304175101</v>
      </c>
      <c r="Q7" s="15">
        <v>3.9462285397291899</v>
      </c>
      <c r="R7" s="15">
        <v>0.52766737750483295</v>
      </c>
      <c r="S7" s="15">
        <v>1.8711794661518999</v>
      </c>
      <c r="T7" s="15">
        <v>0.85883339097021205</v>
      </c>
      <c r="U7" s="20">
        <v>0.86330957502300698</v>
      </c>
      <c r="W7" s="21">
        <f t="shared" si="0"/>
        <v>6.8877142995941054E-2</v>
      </c>
      <c r="X7" s="15">
        <f t="shared" si="1"/>
        <v>2.9000473202734568E-2</v>
      </c>
      <c r="Y7" s="15">
        <f t="shared" si="2"/>
        <v>2.7630813964605212E-2</v>
      </c>
      <c r="Z7" s="15">
        <f t="shared" si="3"/>
        <v>0.75687072351789231</v>
      </c>
      <c r="AA7" s="15">
        <f t="shared" si="4"/>
        <v>0.16292634874564563</v>
      </c>
      <c r="AB7" s="15">
        <f t="shared" si="5"/>
        <v>0.22721630558603939</v>
      </c>
      <c r="AC7" s="15">
        <f t="shared" si="6"/>
        <v>0.71895455785314188</v>
      </c>
      <c r="AD7" s="15">
        <f t="shared" si="7"/>
        <v>0.44531035182973594</v>
      </c>
      <c r="AE7" s="15">
        <f t="shared" si="8"/>
        <v>0.88140307354505854</v>
      </c>
      <c r="AF7" s="15">
        <f t="shared" si="9"/>
        <v>0.87396936910442047</v>
      </c>
      <c r="AG7" s="15">
        <f t="shared" si="10"/>
        <v>0.72515241939800001</v>
      </c>
      <c r="AH7" s="15">
        <f t="shared" si="11"/>
        <v>0.27088611531409146</v>
      </c>
      <c r="AI7" s="15">
        <f t="shared" si="12"/>
        <v>0.13585967546438218</v>
      </c>
      <c r="AJ7" s="15">
        <f t="shared" si="13"/>
        <v>0.863775608440286</v>
      </c>
      <c r="AK7" s="15">
        <f t="shared" si="14"/>
        <v>0.20082409153648062</v>
      </c>
      <c r="AL7" s="15">
        <f t="shared" si="15"/>
        <v>0.457003884160879</v>
      </c>
      <c r="AM7" s="15">
        <f t="shared" si="16"/>
        <v>6.110797654948847E-2</v>
      </c>
      <c r="AN7" s="15">
        <f t="shared" si="17"/>
        <v>0.21669710088614938</v>
      </c>
      <c r="AO7" s="15">
        <f t="shared" si="18"/>
        <v>9.9459570465571745E-2</v>
      </c>
      <c r="AP7" s="20">
        <f t="shared" si="19"/>
        <v>9.9977947310133986E-2</v>
      </c>
      <c r="AR7" s="4" t="s">
        <v>81</v>
      </c>
      <c r="AS7" s="15">
        <f>AS6-AS5</f>
        <v>0.70974855083385302</v>
      </c>
      <c r="AT7" s="15">
        <f t="shared" ref="AT7:BL7" si="28">AT6-AT5</f>
        <v>0.73311843464291471</v>
      </c>
      <c r="AU7" s="15">
        <f t="shared" si="28"/>
        <v>1.0154064584750286</v>
      </c>
      <c r="AV7" s="15">
        <f t="shared" si="28"/>
        <v>0.71887184580758223</v>
      </c>
      <c r="AW7" s="15">
        <f t="shared" si="28"/>
        <v>0.68627143963309956</v>
      </c>
      <c r="AX7" s="15">
        <f t="shared" si="28"/>
        <v>0.65410818874295396</v>
      </c>
      <c r="AY7" s="15">
        <f t="shared" si="28"/>
        <v>0.72376168698125865</v>
      </c>
      <c r="AZ7" s="15">
        <f t="shared" si="28"/>
        <v>0.65970522655752062</v>
      </c>
      <c r="BA7" s="15">
        <f t="shared" si="28"/>
        <v>0.99466055136412901</v>
      </c>
      <c r="BB7" s="15">
        <f t="shared" si="28"/>
        <v>0.85847394045622027</v>
      </c>
      <c r="BC7" s="15">
        <f t="shared" si="28"/>
        <v>0.98887335113147101</v>
      </c>
      <c r="BD7" s="15">
        <f t="shared" si="28"/>
        <v>0.75802328699028398</v>
      </c>
      <c r="BE7" s="15">
        <f t="shared" si="28"/>
        <v>0.93997704986725539</v>
      </c>
      <c r="BF7" s="15">
        <f t="shared" si="28"/>
        <v>0.60047439880466702</v>
      </c>
      <c r="BG7" s="15">
        <f t="shared" si="28"/>
        <v>0.97232508044518162</v>
      </c>
      <c r="BH7" s="15">
        <f t="shared" si="28"/>
        <v>0.85742683203545922</v>
      </c>
      <c r="BI7" s="15">
        <f t="shared" si="28"/>
        <v>0.79745476493558576</v>
      </c>
      <c r="BJ7" s="15">
        <f t="shared" si="28"/>
        <v>0.6870175975451468</v>
      </c>
      <c r="BK7" s="15">
        <f t="shared" si="28"/>
        <v>0.86308990531520879</v>
      </c>
      <c r="BL7" s="15">
        <f t="shared" si="28"/>
        <v>0.87882486514060054</v>
      </c>
      <c r="BM7" s="134">
        <f t="shared" si="22"/>
        <v>0.77773902596293487</v>
      </c>
      <c r="BN7" s="132">
        <f t="shared" si="23"/>
        <v>0.60047439880466702</v>
      </c>
      <c r="BO7" s="3">
        <f t="shared" si="24"/>
        <v>1.0154064584750286</v>
      </c>
      <c r="BP7" s="3">
        <f t="shared" si="25"/>
        <v>0.41493205967036162</v>
      </c>
      <c r="BQ7" s="20">
        <f t="shared" si="26"/>
        <v>0.24435844475630694</v>
      </c>
      <c r="BR7" s="15"/>
      <c r="BT7" s="4">
        <v>0.1</v>
      </c>
      <c r="BU7" s="1">
        <v>6</v>
      </c>
      <c r="BV7" s="1">
        <v>9</v>
      </c>
      <c r="BW7" s="1">
        <v>3</v>
      </c>
      <c r="BX7" s="1">
        <v>5</v>
      </c>
      <c r="BY7" s="1">
        <v>8</v>
      </c>
      <c r="BZ7" s="1">
        <v>4</v>
      </c>
      <c r="CA7" s="1">
        <v>13</v>
      </c>
      <c r="CB7" s="1">
        <v>3</v>
      </c>
      <c r="CC7" s="1">
        <v>3</v>
      </c>
      <c r="CD7" s="1">
        <v>3</v>
      </c>
      <c r="CE7" s="1">
        <v>6</v>
      </c>
      <c r="CF7" s="1">
        <v>5</v>
      </c>
      <c r="CG7" s="1">
        <v>3</v>
      </c>
      <c r="CH7" s="1">
        <v>0</v>
      </c>
      <c r="CI7" s="1">
        <v>0</v>
      </c>
      <c r="CJ7" s="1">
        <v>0</v>
      </c>
      <c r="CK7" s="1">
        <v>7</v>
      </c>
      <c r="CL7" s="1">
        <v>1</v>
      </c>
      <c r="CM7" s="1">
        <v>1</v>
      </c>
      <c r="CN7" s="5">
        <v>4</v>
      </c>
    </row>
    <row r="8" spans="2:92" x14ac:dyDescent="0.25">
      <c r="B8" s="21">
        <v>0.59916353275107903</v>
      </c>
      <c r="C8" s="15">
        <v>0.261149871874016</v>
      </c>
      <c r="D8" s="15">
        <v>0.33568755669640998</v>
      </c>
      <c r="E8" s="15">
        <v>0.77986961334583405</v>
      </c>
      <c r="F8" s="15">
        <v>0.67732359312260304</v>
      </c>
      <c r="G8" s="15">
        <v>1.2727023437109899</v>
      </c>
      <c r="H8" s="15">
        <v>0.53995421991043702</v>
      </c>
      <c r="I8" s="15">
        <v>6.0035348385130796</v>
      </c>
      <c r="J8" s="15">
        <v>1.1549050296002701</v>
      </c>
      <c r="K8" s="15">
        <v>4.0996637328237897</v>
      </c>
      <c r="L8" s="15">
        <v>1.8857515328769501</v>
      </c>
      <c r="M8" s="15">
        <v>4.9741668813436402</v>
      </c>
      <c r="N8" s="15">
        <v>4.5034188600496501</v>
      </c>
      <c r="O8" s="15">
        <v>5.7741429336186396</v>
      </c>
      <c r="P8" s="15">
        <v>8.5079150945240194</v>
      </c>
      <c r="Q8" s="15">
        <v>6.6086382274386404</v>
      </c>
      <c r="R8" s="15">
        <v>3.48039073127384</v>
      </c>
      <c r="S8" s="15">
        <v>0.27731723051245799</v>
      </c>
      <c r="T8" s="15">
        <v>8.3116147233670397</v>
      </c>
      <c r="U8" s="20">
        <v>1.2517526711103599</v>
      </c>
      <c r="W8" s="21">
        <f t="shared" si="0"/>
        <v>6.9387786074241925E-2</v>
      </c>
      <c r="X8" s="15">
        <f t="shared" si="1"/>
        <v>3.0243181456168618E-2</v>
      </c>
      <c r="Y8" s="15">
        <f t="shared" si="2"/>
        <v>3.8875223705432539E-2</v>
      </c>
      <c r="Z8" s="15">
        <f t="shared" si="3"/>
        <v>9.0314952327253506E-2</v>
      </c>
      <c r="AA8" s="15">
        <f t="shared" si="4"/>
        <v>7.8439327518541171E-2</v>
      </c>
      <c r="AB8" s="15">
        <f t="shared" si="5"/>
        <v>0.14738880645176491</v>
      </c>
      <c r="AC8" s="15">
        <f t="shared" si="6"/>
        <v>6.2530888235140358E-2</v>
      </c>
      <c r="AD8" s="15">
        <f t="shared" si="7"/>
        <v>0.69525591644621654</v>
      </c>
      <c r="AE8" s="15">
        <f t="shared" si="8"/>
        <v>0.13374696347426407</v>
      </c>
      <c r="AF8" s="15">
        <f t="shared" si="9"/>
        <v>0.47477287004328778</v>
      </c>
      <c r="AG8" s="15">
        <f t="shared" si="10"/>
        <v>0.21838465927932255</v>
      </c>
      <c r="AH8" s="15">
        <f t="shared" si="11"/>
        <v>0.57604712001663461</v>
      </c>
      <c r="AI8" s="15">
        <f t="shared" si="12"/>
        <v>0.521530846560469</v>
      </c>
      <c r="AJ8" s="15">
        <f t="shared" si="13"/>
        <v>0.6686905539801552</v>
      </c>
      <c r="AK8" s="15">
        <f t="shared" si="14"/>
        <v>0.9852825818788673</v>
      </c>
      <c r="AL8" s="15">
        <f t="shared" si="15"/>
        <v>0.76533158395351941</v>
      </c>
      <c r="AM8" s="15">
        <f t="shared" si="16"/>
        <v>0.40305625145035784</v>
      </c>
      <c r="AN8" s="15">
        <f t="shared" si="17"/>
        <v>3.2115487030973715E-2</v>
      </c>
      <c r="AO8" s="15">
        <f t="shared" si="18"/>
        <v>0.96254947578078054</v>
      </c>
      <c r="AP8" s="20">
        <f t="shared" si="19"/>
        <v>0.14496267181359118</v>
      </c>
      <c r="AR8" s="4" t="s">
        <v>84</v>
      </c>
      <c r="AS8" s="15">
        <f>MEDIAN(W4:W43)</f>
        <v>0.21842144258954951</v>
      </c>
      <c r="AT8" s="15">
        <f t="shared" ref="AT8:BL8" si="29">MEDIAN(X4:X43)</f>
        <v>0.12936660558229762</v>
      </c>
      <c r="AU8" s="15">
        <f t="shared" si="29"/>
        <v>0.19401015261899712</v>
      </c>
      <c r="AV8" s="15">
        <f t="shared" si="29"/>
        <v>0.21748212127623279</v>
      </c>
      <c r="AW8" s="15">
        <f t="shared" si="29"/>
        <v>0.14153668493770005</v>
      </c>
      <c r="AX8" s="15">
        <f t="shared" si="29"/>
        <v>0.22186801157379504</v>
      </c>
      <c r="AY8" s="15">
        <f t="shared" si="29"/>
        <v>0.10318980756469473</v>
      </c>
      <c r="AZ8" s="15">
        <f t="shared" si="29"/>
        <v>0.22237613438903417</v>
      </c>
      <c r="BA8" s="15">
        <f t="shared" si="29"/>
        <v>0.26466761047031501</v>
      </c>
      <c r="BB8" s="15">
        <f t="shared" si="29"/>
        <v>0.41153161094463231</v>
      </c>
      <c r="BC8" s="15">
        <f t="shared" si="29"/>
        <v>0.15847512625741575</v>
      </c>
      <c r="BD8" s="15">
        <f t="shared" si="29"/>
        <v>0.29180703444619394</v>
      </c>
      <c r="BE8" s="15">
        <f t="shared" si="29"/>
        <v>0.521530846560469</v>
      </c>
      <c r="BF8" s="15">
        <f t="shared" si="29"/>
        <v>0.72601274182649922</v>
      </c>
      <c r="BG8" s="15">
        <f t="shared" si="29"/>
        <v>0.42405717242979735</v>
      </c>
      <c r="BH8" s="15">
        <f t="shared" si="29"/>
        <v>0.55975279985718118</v>
      </c>
      <c r="BI8" s="15">
        <f t="shared" si="29"/>
        <v>0.20664663737680311</v>
      </c>
      <c r="BJ8" s="15">
        <f t="shared" si="29"/>
        <v>0.29524571689441231</v>
      </c>
      <c r="BK8" s="15">
        <f t="shared" si="29"/>
        <v>0.54796691696842903</v>
      </c>
      <c r="BL8" s="15">
        <f t="shared" si="29"/>
        <v>0.21649228508091489</v>
      </c>
      <c r="BM8" s="134">
        <f t="shared" si="22"/>
        <v>0.22212207298141462</v>
      </c>
      <c r="BN8" s="132">
        <f t="shared" si="23"/>
        <v>0.10318980756469473</v>
      </c>
      <c r="BO8" s="3">
        <f t="shared" si="24"/>
        <v>0.72601274182649922</v>
      </c>
      <c r="BP8" s="3">
        <f t="shared" si="25"/>
        <v>0.62282293426180446</v>
      </c>
      <c r="BQ8" s="20">
        <f t="shared" si="26"/>
        <v>0.95071814473044935</v>
      </c>
      <c r="BR8" s="15"/>
      <c r="BT8" s="4">
        <v>0.15</v>
      </c>
      <c r="BU8" s="1">
        <v>5</v>
      </c>
      <c r="BV8" s="1">
        <v>3</v>
      </c>
      <c r="BW8" s="1">
        <v>2</v>
      </c>
      <c r="BX8" s="1">
        <v>3</v>
      </c>
      <c r="BY8" s="1">
        <v>7</v>
      </c>
      <c r="BZ8" s="1">
        <v>3</v>
      </c>
      <c r="CA8" s="1">
        <v>1</v>
      </c>
      <c r="CB8" s="1">
        <v>3</v>
      </c>
      <c r="CC8" s="1">
        <v>4</v>
      </c>
      <c r="CD8" s="1">
        <v>0</v>
      </c>
      <c r="CE8" s="1">
        <v>3</v>
      </c>
      <c r="CF8" s="1">
        <v>1</v>
      </c>
      <c r="CG8" s="1">
        <v>1</v>
      </c>
      <c r="CH8" s="1">
        <v>0</v>
      </c>
      <c r="CI8" s="1">
        <v>0</v>
      </c>
      <c r="CJ8" s="1">
        <v>0</v>
      </c>
      <c r="CK8" s="1">
        <v>2</v>
      </c>
      <c r="CL8" s="1">
        <v>0</v>
      </c>
      <c r="CM8" s="1">
        <v>0</v>
      </c>
      <c r="CN8" s="5">
        <v>3</v>
      </c>
    </row>
    <row r="9" spans="2:92" x14ac:dyDescent="0.25">
      <c r="B9" s="21">
        <v>0.69060770359220003</v>
      </c>
      <c r="C9" s="15">
        <v>0.26836018338692402</v>
      </c>
      <c r="D9" s="15">
        <v>0.34675876487475599</v>
      </c>
      <c r="E9" s="15">
        <v>5.6892609761335704</v>
      </c>
      <c r="F9" s="15">
        <v>4.8470223987195098</v>
      </c>
      <c r="G9" s="15">
        <v>4.4133776664165696</v>
      </c>
      <c r="H9" s="15">
        <v>0.79991748097031601</v>
      </c>
      <c r="I9" s="15">
        <v>0.30698020718888902</v>
      </c>
      <c r="J9" s="15">
        <v>1.2163519448353</v>
      </c>
      <c r="K9" s="15">
        <v>1.3912839228543501</v>
      </c>
      <c r="L9" s="15">
        <v>1.8679753840209099</v>
      </c>
      <c r="M9" s="15">
        <v>3.5874865354341798</v>
      </c>
      <c r="N9" s="15">
        <v>6.5665003225235399</v>
      </c>
      <c r="O9" s="15">
        <v>6.2691200256718203</v>
      </c>
      <c r="P9" s="15">
        <v>6.5868466944639801</v>
      </c>
      <c r="Q9" s="15">
        <v>6.6557503999017698</v>
      </c>
      <c r="R9" s="15">
        <v>5.0771261184585699</v>
      </c>
      <c r="S9" s="15">
        <v>1.5063509717206001</v>
      </c>
      <c r="T9" s="15">
        <v>1.92321084144052</v>
      </c>
      <c r="U9" s="20">
        <v>1.56487958604551</v>
      </c>
      <c r="W9" s="21">
        <f t="shared" si="0"/>
        <v>7.9977730583925891E-2</v>
      </c>
      <c r="X9" s="15">
        <f t="shared" si="1"/>
        <v>3.1078191475034631E-2</v>
      </c>
      <c r="Y9" s="15">
        <f t="shared" si="2"/>
        <v>4.0157355515316268E-2</v>
      </c>
      <c r="Z9" s="15">
        <f t="shared" si="3"/>
        <v>0.65886056469410192</v>
      </c>
      <c r="AA9" s="15">
        <f t="shared" si="4"/>
        <v>0.56132280239948007</v>
      </c>
      <c r="AB9" s="15">
        <f t="shared" si="5"/>
        <v>0.51110337769734449</v>
      </c>
      <c r="AC9" s="15">
        <f t="shared" si="6"/>
        <v>9.2636650951976374E-2</v>
      </c>
      <c r="AD9" s="15">
        <f t="shared" si="7"/>
        <v>3.5550689888695891E-2</v>
      </c>
      <c r="AE9" s="15">
        <f t="shared" si="8"/>
        <v>0.14086299303246091</v>
      </c>
      <c r="AF9" s="15">
        <f t="shared" si="9"/>
        <v>0.1611214734052519</v>
      </c>
      <c r="AG9" s="15">
        <f t="shared" si="10"/>
        <v>0.21632604331452346</v>
      </c>
      <c r="AH9" s="15">
        <f t="shared" si="11"/>
        <v>0.41545877654130631</v>
      </c>
      <c r="AI9" s="15">
        <f t="shared" si="12"/>
        <v>0.76045168761129589</v>
      </c>
      <c r="AJ9" s="15">
        <f t="shared" si="13"/>
        <v>0.72601274182649922</v>
      </c>
      <c r="AK9" s="15">
        <f t="shared" si="14"/>
        <v>0.76280795535193746</v>
      </c>
      <c r="AL9" s="15">
        <f t="shared" si="15"/>
        <v>0.77078753907374287</v>
      </c>
      <c r="AM9" s="15">
        <f t="shared" si="16"/>
        <v>0.58797059854760514</v>
      </c>
      <c r="AN9" s="15">
        <f t="shared" si="17"/>
        <v>0.17444713048298785</v>
      </c>
      <c r="AO9" s="15">
        <f t="shared" si="18"/>
        <v>0.222722737862249</v>
      </c>
      <c r="AP9" s="20">
        <f t="shared" si="19"/>
        <v>0.18122519815234628</v>
      </c>
      <c r="AR9" s="78" t="s">
        <v>64</v>
      </c>
      <c r="AS9" s="79">
        <f t="shared" ref="AS9:BL9" si="30">AVERAGE(W4:W43)</f>
        <v>0.28302690149337545</v>
      </c>
      <c r="AT9" s="79">
        <f t="shared" si="30"/>
        <v>0.20914680900101698</v>
      </c>
      <c r="AU9" s="79">
        <f t="shared" si="30"/>
        <v>0.28553598622786835</v>
      </c>
      <c r="AV9" s="79">
        <f t="shared" si="30"/>
        <v>0.30891603170519094</v>
      </c>
      <c r="AW9" s="79">
        <f t="shared" si="30"/>
        <v>0.2289474593380825</v>
      </c>
      <c r="AX9" s="79">
        <f t="shared" si="30"/>
        <v>0.30756003801214987</v>
      </c>
      <c r="AY9" s="79">
        <f t="shared" si="30"/>
        <v>0.25943318924902514</v>
      </c>
      <c r="AZ9" s="79">
        <f t="shared" si="30"/>
        <v>0.29692598823784283</v>
      </c>
      <c r="BA9" s="79">
        <f t="shared" si="30"/>
        <v>0.37773256771897351</v>
      </c>
      <c r="BB9" s="79">
        <f t="shared" si="30"/>
        <v>0.38809612877852606</v>
      </c>
      <c r="BC9" s="79">
        <f t="shared" si="30"/>
        <v>0.2677315020077517</v>
      </c>
      <c r="BD9" s="79">
        <f t="shared" si="30"/>
        <v>0.3627450685188261</v>
      </c>
      <c r="BE9" s="79">
        <f t="shared" si="30"/>
        <v>0.48550784471723535</v>
      </c>
      <c r="BF9" s="79">
        <f t="shared" si="30"/>
        <v>0.72388575640512998</v>
      </c>
      <c r="BG9" s="79">
        <f t="shared" si="30"/>
        <v>0.47865545253006692</v>
      </c>
      <c r="BH9" s="79">
        <f t="shared" si="30"/>
        <v>0.56587480405427615</v>
      </c>
      <c r="BI9" s="79">
        <f t="shared" si="30"/>
        <v>0.32361080595565944</v>
      </c>
      <c r="BJ9" s="79">
        <f t="shared" si="30"/>
        <v>0.35712923610425212</v>
      </c>
      <c r="BK9" s="79">
        <f t="shared" si="30"/>
        <v>0.50135495079428138</v>
      </c>
      <c r="BL9" s="80">
        <f t="shared" si="30"/>
        <v>0.34753270679517928</v>
      </c>
      <c r="BM9" s="134">
        <f t="shared" si="22"/>
        <v>0.33557175637541936</v>
      </c>
      <c r="BN9" s="132">
        <f t="shared" si="23"/>
        <v>0.20914680900101698</v>
      </c>
      <c r="BO9" s="3">
        <f t="shared" si="24"/>
        <v>0.72388575640512998</v>
      </c>
      <c r="BP9" s="3">
        <f t="shared" si="25"/>
        <v>0.51473894740411297</v>
      </c>
      <c r="BQ9" s="20">
        <f t="shared" si="26"/>
        <v>0.37496375151250066</v>
      </c>
      <c r="BR9" s="130"/>
      <c r="BT9" s="4">
        <v>0.2</v>
      </c>
      <c r="BU9" s="1">
        <v>1</v>
      </c>
      <c r="BV9" s="1">
        <v>4</v>
      </c>
      <c r="BW9" s="1">
        <v>2</v>
      </c>
      <c r="BX9" s="1">
        <v>2</v>
      </c>
      <c r="BY9" s="1">
        <v>3</v>
      </c>
      <c r="BZ9" s="1">
        <v>1</v>
      </c>
      <c r="CA9" s="1">
        <v>2</v>
      </c>
      <c r="CB9" s="1">
        <v>2</v>
      </c>
      <c r="CC9" s="1">
        <v>1</v>
      </c>
      <c r="CD9" s="1">
        <v>2</v>
      </c>
      <c r="CE9" s="1">
        <v>2</v>
      </c>
      <c r="CF9" s="1">
        <v>2</v>
      </c>
      <c r="CG9" s="1">
        <v>0</v>
      </c>
      <c r="CH9" s="1">
        <v>0</v>
      </c>
      <c r="CI9" s="1">
        <v>1</v>
      </c>
      <c r="CJ9" s="1">
        <v>1</v>
      </c>
      <c r="CK9" s="1">
        <v>1</v>
      </c>
      <c r="CL9" s="1">
        <v>4</v>
      </c>
      <c r="CM9" s="1">
        <v>1</v>
      </c>
      <c r="CN9" s="5">
        <v>2</v>
      </c>
    </row>
    <row r="10" spans="2:92" x14ac:dyDescent="0.25">
      <c r="B10" s="21">
        <v>0.78664023710633901</v>
      </c>
      <c r="C10" s="15">
        <v>0.33009822846088599</v>
      </c>
      <c r="D10" s="15">
        <v>0.36889514082665198</v>
      </c>
      <c r="E10" s="15">
        <v>1.6291454015050999</v>
      </c>
      <c r="F10" s="15">
        <v>0.79926776222849505</v>
      </c>
      <c r="G10" s="15">
        <v>4.21052458166655</v>
      </c>
      <c r="H10" s="15">
        <v>0.439319545573637</v>
      </c>
      <c r="I10" s="15">
        <v>0.37372344105594202</v>
      </c>
      <c r="J10" s="15">
        <v>4.5142001811245702</v>
      </c>
      <c r="K10" s="15">
        <v>4.95046109343434</v>
      </c>
      <c r="L10" s="15">
        <v>1.1639239458666899</v>
      </c>
      <c r="M10" s="15">
        <v>0.76221059867487995</v>
      </c>
      <c r="N10" s="15">
        <v>1.8974668439542199</v>
      </c>
      <c r="O10" s="15">
        <v>5.8865618720407102</v>
      </c>
      <c r="P10" s="15">
        <v>0.11188802487987599</v>
      </c>
      <c r="Q10" s="15">
        <v>1.9242480476544199</v>
      </c>
      <c r="R10" s="15">
        <v>0.42082364779566001</v>
      </c>
      <c r="S10" s="15">
        <v>4.0929658729671896</v>
      </c>
      <c r="T10" s="15">
        <v>1.7974358401584301</v>
      </c>
      <c r="U10" s="20">
        <v>4.4357689374778397</v>
      </c>
      <c r="W10" s="21">
        <f t="shared" si="0"/>
        <v>9.1099043092801271E-2</v>
      </c>
      <c r="X10" s="15">
        <f t="shared" si="1"/>
        <v>3.822793612749114E-2</v>
      </c>
      <c r="Y10" s="15">
        <f t="shared" si="2"/>
        <v>4.2720919609340123E-2</v>
      </c>
      <c r="Z10" s="15">
        <f t="shared" si="3"/>
        <v>0.1886676782287319</v>
      </c>
      <c r="AA10" s="15">
        <f t="shared" si="4"/>
        <v>9.2561408480427917E-2</v>
      </c>
      <c r="AB10" s="15">
        <f t="shared" si="5"/>
        <v>0.48761141652189349</v>
      </c>
      <c r="AC10" s="15">
        <f t="shared" si="6"/>
        <v>5.0876612110438563E-2</v>
      </c>
      <c r="AD10" s="15">
        <f t="shared" si="7"/>
        <v>4.328007423925212E-2</v>
      </c>
      <c r="AE10" s="15">
        <f t="shared" si="8"/>
        <v>0.52277940719450733</v>
      </c>
      <c r="AF10" s="15">
        <f t="shared" si="9"/>
        <v>0.57330180584068791</v>
      </c>
      <c r="AG10" s="15">
        <f t="shared" si="10"/>
        <v>0.1347914239567678</v>
      </c>
      <c r="AH10" s="15">
        <f t="shared" si="11"/>
        <v>8.8269901409945561E-2</v>
      </c>
      <c r="AI10" s="15">
        <f t="shared" si="12"/>
        <v>0.21974138320257325</v>
      </c>
      <c r="AJ10" s="15">
        <f t="shared" si="13"/>
        <v>0.68170953932144884</v>
      </c>
      <c r="AK10" s="15">
        <f t="shared" si="14"/>
        <v>1.2957501433685698E-2</v>
      </c>
      <c r="AL10" s="15">
        <f t="shared" si="15"/>
        <v>0.22284285438962595</v>
      </c>
      <c r="AM10" s="15">
        <f t="shared" si="16"/>
        <v>4.8734643635861032E-2</v>
      </c>
      <c r="AN10" s="15">
        <f t="shared" si="17"/>
        <v>0.47399720590239602</v>
      </c>
      <c r="AO10" s="15">
        <f t="shared" si="18"/>
        <v>0.20815701681047249</v>
      </c>
      <c r="AP10" s="20">
        <f t="shared" si="19"/>
        <v>0.51369646062279561</v>
      </c>
      <c r="AR10" s="4" t="s">
        <v>21</v>
      </c>
      <c r="AS10" s="15">
        <f t="shared" ref="AS10:BL10" si="31">SUM(W4:W43)</f>
        <v>8.2077801433078879</v>
      </c>
      <c r="AT10" s="15">
        <f t="shared" si="31"/>
        <v>8.3658723600406795</v>
      </c>
      <c r="AU10" s="15">
        <f t="shared" si="31"/>
        <v>7.9950076143803139</v>
      </c>
      <c r="AV10" s="15">
        <f t="shared" si="31"/>
        <v>7.7229007926297735</v>
      </c>
      <c r="AW10" s="15">
        <f t="shared" si="31"/>
        <v>8.7000034548471348</v>
      </c>
      <c r="AX10" s="15">
        <f t="shared" si="31"/>
        <v>7.9965609883158972</v>
      </c>
      <c r="AY10" s="15">
        <f t="shared" si="31"/>
        <v>8.3018620559688046</v>
      </c>
      <c r="AZ10" s="15">
        <f t="shared" si="31"/>
        <v>7.7200756941839135</v>
      </c>
      <c r="BA10" s="15">
        <f t="shared" si="31"/>
        <v>8.3101164898174176</v>
      </c>
      <c r="BB10" s="15">
        <f t="shared" si="31"/>
        <v>7.3738264467919956</v>
      </c>
      <c r="BC10" s="15">
        <f t="shared" si="31"/>
        <v>8.0319450602325517</v>
      </c>
      <c r="BD10" s="15">
        <f t="shared" si="31"/>
        <v>7.9803915074141747</v>
      </c>
      <c r="BE10" s="15">
        <f t="shared" si="31"/>
        <v>7.2826176707585306</v>
      </c>
      <c r="BF10" s="15">
        <f t="shared" si="31"/>
        <v>6.5149718076461696</v>
      </c>
      <c r="BG10" s="15">
        <f t="shared" si="31"/>
        <v>6.7011763354209366</v>
      </c>
      <c r="BH10" s="15">
        <f t="shared" si="31"/>
        <v>6.7904976486513142</v>
      </c>
      <c r="BI10" s="15">
        <f t="shared" si="31"/>
        <v>7.7666593429358262</v>
      </c>
      <c r="BJ10" s="15">
        <f t="shared" si="31"/>
        <v>8.2139724303977992</v>
      </c>
      <c r="BK10" s="15">
        <f t="shared" si="31"/>
        <v>7.0189693111199398</v>
      </c>
      <c r="BL10" s="20">
        <f t="shared" si="31"/>
        <v>7.9932522562891233</v>
      </c>
      <c r="BM10" s="134">
        <f t="shared" si="22"/>
        <v>7.9868218818516485</v>
      </c>
      <c r="BN10" s="132">
        <f t="shared" si="23"/>
        <v>6.5149718076461696</v>
      </c>
      <c r="BO10" s="3">
        <f t="shared" si="24"/>
        <v>8.7000034548471348</v>
      </c>
      <c r="BP10" s="3">
        <f t="shared" si="25"/>
        <v>2.1850316472009652</v>
      </c>
      <c r="BQ10" s="20">
        <f t="shared" si="26"/>
        <v>0.10746501862612572</v>
      </c>
      <c r="BR10" s="15"/>
      <c r="BT10" s="4">
        <v>0.25</v>
      </c>
      <c r="BU10" s="1">
        <v>4</v>
      </c>
      <c r="BV10" s="1">
        <v>2</v>
      </c>
      <c r="BW10" s="1">
        <v>4</v>
      </c>
      <c r="BX10" s="1">
        <v>4</v>
      </c>
      <c r="BY10" s="1">
        <v>3</v>
      </c>
      <c r="BZ10" s="1">
        <v>4</v>
      </c>
      <c r="CA10" s="1">
        <v>2</v>
      </c>
      <c r="CB10" s="1">
        <v>5</v>
      </c>
      <c r="CC10" s="1">
        <v>1</v>
      </c>
      <c r="CD10" s="1">
        <v>2</v>
      </c>
      <c r="CE10" s="1">
        <v>6</v>
      </c>
      <c r="CF10" s="1">
        <v>2</v>
      </c>
      <c r="CG10" s="1">
        <v>2</v>
      </c>
      <c r="CH10" s="1">
        <v>0</v>
      </c>
      <c r="CI10" s="1">
        <v>4</v>
      </c>
      <c r="CJ10" s="1">
        <v>2</v>
      </c>
      <c r="CK10" s="1">
        <v>2</v>
      </c>
      <c r="CL10" s="1">
        <v>4</v>
      </c>
      <c r="CM10" s="1">
        <v>2</v>
      </c>
      <c r="CN10" s="5">
        <v>4</v>
      </c>
    </row>
    <row r="11" spans="2:92" x14ac:dyDescent="0.25">
      <c r="B11" s="21">
        <v>0.844563081469347</v>
      </c>
      <c r="C11" s="15">
        <v>0.333413753485296</v>
      </c>
      <c r="D11" s="15">
        <v>0.65648572602683397</v>
      </c>
      <c r="E11" s="15">
        <v>0.32812030902852701</v>
      </c>
      <c r="F11" s="15">
        <v>3.0073962806452301</v>
      </c>
      <c r="G11" s="15">
        <v>0.77649998698697897</v>
      </c>
      <c r="H11" s="15">
        <v>0.66213391501136598</v>
      </c>
      <c r="I11" s="15">
        <v>3.24977992435783</v>
      </c>
      <c r="J11" s="15">
        <v>4.9953896776222297</v>
      </c>
      <c r="K11" s="15">
        <v>6.3762436218191301</v>
      </c>
      <c r="L11" s="15">
        <v>2.14515882830946</v>
      </c>
      <c r="M11" s="15">
        <v>0.88589122464571302</v>
      </c>
      <c r="N11" s="15">
        <v>1.93061308465446</v>
      </c>
      <c r="O11" s="15">
        <v>3.4153675413108702</v>
      </c>
      <c r="P11" s="15">
        <v>8.5040537089688897</v>
      </c>
      <c r="Q11" s="15">
        <v>7.4476096305180697</v>
      </c>
      <c r="R11" s="15">
        <v>0.73975832066238201</v>
      </c>
      <c r="S11" s="15">
        <v>1.8981250826574101</v>
      </c>
      <c r="T11" s="15">
        <v>2.2242603610436098</v>
      </c>
      <c r="U11" s="20">
        <v>1.3953857192664501</v>
      </c>
      <c r="W11" s="21">
        <f t="shared" si="0"/>
        <v>9.7806957900329713E-2</v>
      </c>
      <c r="X11" s="15">
        <f t="shared" si="1"/>
        <v>3.8611899650873888E-2</v>
      </c>
      <c r="Y11" s="15">
        <f t="shared" si="2"/>
        <v>7.6026140825342675E-2</v>
      </c>
      <c r="Z11" s="15">
        <f t="shared" si="3"/>
        <v>3.7998877710310019E-2</v>
      </c>
      <c r="AA11" s="15">
        <f t="shared" si="4"/>
        <v>0.34827982404692881</v>
      </c>
      <c r="AB11" s="15">
        <f t="shared" si="5"/>
        <v>8.9924723449563287E-2</v>
      </c>
      <c r="AC11" s="15">
        <f t="shared" si="6"/>
        <v>7.6680244934726804E-2</v>
      </c>
      <c r="AD11" s="15">
        <f t="shared" si="7"/>
        <v>0.37634973067259181</v>
      </c>
      <c r="AE11" s="15">
        <f t="shared" si="8"/>
        <v>0.57850488449591542</v>
      </c>
      <c r="AF11" s="15">
        <f t="shared" si="9"/>
        <v>0.73841848544518007</v>
      </c>
      <c r="AG11" s="15">
        <f t="shared" si="10"/>
        <v>0.24842603686270529</v>
      </c>
      <c r="AH11" s="15">
        <f t="shared" si="11"/>
        <v>0.10259307755016943</v>
      </c>
      <c r="AI11" s="15">
        <f t="shared" si="12"/>
        <v>0.22357997506131558</v>
      </c>
      <c r="AJ11" s="15">
        <f t="shared" si="13"/>
        <v>0.39552606152992126</v>
      </c>
      <c r="AK11" s="15">
        <f t="shared" si="14"/>
        <v>0.98483540347063003</v>
      </c>
      <c r="AL11" s="15">
        <f t="shared" si="15"/>
        <v>0.8624909821097938</v>
      </c>
      <c r="AM11" s="15">
        <f t="shared" si="16"/>
        <v>8.5669753406182048E-2</v>
      </c>
      <c r="AN11" s="15">
        <f t="shared" si="17"/>
        <v>0.21981761235175568</v>
      </c>
      <c r="AO11" s="15">
        <f t="shared" si="18"/>
        <v>0.25758660811159351</v>
      </c>
      <c r="AP11" s="20">
        <f t="shared" si="19"/>
        <v>0.16159649325610309</v>
      </c>
      <c r="AR11" s="4" t="s">
        <v>60</v>
      </c>
      <c r="AS11" s="15">
        <f>(PI())*(1^2)</f>
        <v>3.1415926535897931</v>
      </c>
      <c r="AT11" s="15">
        <f t="shared" ref="AT11:BL11" si="32">(PI())*(1^2)</f>
        <v>3.1415926535897931</v>
      </c>
      <c r="AU11" s="15">
        <f t="shared" si="32"/>
        <v>3.1415926535897931</v>
      </c>
      <c r="AV11" s="15">
        <f t="shared" si="32"/>
        <v>3.1415926535897931</v>
      </c>
      <c r="AW11" s="15">
        <f t="shared" si="32"/>
        <v>3.1415926535897931</v>
      </c>
      <c r="AX11" s="15">
        <f t="shared" si="32"/>
        <v>3.1415926535897931</v>
      </c>
      <c r="AY11" s="15">
        <f t="shared" si="32"/>
        <v>3.1415926535897931</v>
      </c>
      <c r="AZ11" s="15">
        <f t="shared" si="32"/>
        <v>3.1415926535897931</v>
      </c>
      <c r="BA11" s="15">
        <f t="shared" si="32"/>
        <v>3.1415926535897931</v>
      </c>
      <c r="BB11" s="15">
        <f t="shared" si="32"/>
        <v>3.1415926535897931</v>
      </c>
      <c r="BC11" s="15">
        <f t="shared" si="32"/>
        <v>3.1415926535897931</v>
      </c>
      <c r="BD11" s="15">
        <f t="shared" si="32"/>
        <v>3.1415926535897931</v>
      </c>
      <c r="BE11" s="15">
        <f t="shared" si="32"/>
        <v>3.1415926535897931</v>
      </c>
      <c r="BF11" s="15">
        <f t="shared" si="32"/>
        <v>3.1415926535897931</v>
      </c>
      <c r="BG11" s="15">
        <f t="shared" si="32"/>
        <v>3.1415926535897931</v>
      </c>
      <c r="BH11" s="15">
        <f t="shared" si="32"/>
        <v>3.1415926535897931</v>
      </c>
      <c r="BI11" s="15">
        <f t="shared" si="32"/>
        <v>3.1415926535897931</v>
      </c>
      <c r="BJ11" s="15">
        <f t="shared" si="32"/>
        <v>3.1415926535897931</v>
      </c>
      <c r="BK11" s="15">
        <f t="shared" si="32"/>
        <v>3.1415926535897931</v>
      </c>
      <c r="BL11" s="20">
        <f t="shared" si="32"/>
        <v>3.1415926535897931</v>
      </c>
      <c r="BM11" s="140"/>
      <c r="BN11" s="141"/>
      <c r="BO11" s="141"/>
      <c r="BP11" s="141"/>
      <c r="BQ11" s="142"/>
      <c r="BR11" s="15"/>
      <c r="BT11" s="4">
        <v>0.3</v>
      </c>
      <c r="BU11" s="1">
        <v>0</v>
      </c>
      <c r="BV11" s="1">
        <v>1</v>
      </c>
      <c r="BW11" s="1">
        <v>0</v>
      </c>
      <c r="BX11" s="1">
        <v>0</v>
      </c>
      <c r="BY11" s="1">
        <v>0</v>
      </c>
      <c r="BZ11" s="1">
        <v>0</v>
      </c>
      <c r="CA11" s="1">
        <v>1</v>
      </c>
      <c r="CB11" s="1">
        <v>0</v>
      </c>
      <c r="CC11" s="1">
        <v>3</v>
      </c>
      <c r="CD11" s="1">
        <v>0</v>
      </c>
      <c r="CE11" s="1">
        <v>0</v>
      </c>
      <c r="CF11" s="1">
        <v>1</v>
      </c>
      <c r="CG11" s="1">
        <v>0</v>
      </c>
      <c r="CH11" s="1">
        <v>0</v>
      </c>
      <c r="CI11" s="1">
        <v>1</v>
      </c>
      <c r="CJ11" s="1">
        <v>0</v>
      </c>
      <c r="CK11" s="1">
        <v>0</v>
      </c>
      <c r="CL11" s="1">
        <v>1</v>
      </c>
      <c r="CM11" s="1">
        <v>1</v>
      </c>
      <c r="CN11" s="5">
        <v>0</v>
      </c>
    </row>
    <row r="12" spans="2:92" x14ac:dyDescent="0.25">
      <c r="B12" s="21">
        <v>0.87267337863784</v>
      </c>
      <c r="C12" s="15">
        <v>0.33888307517890798</v>
      </c>
      <c r="D12" s="15">
        <v>0.66348575613111604</v>
      </c>
      <c r="E12" s="15">
        <v>1.2000695437623701</v>
      </c>
      <c r="F12" s="15">
        <v>2.0165495744528799</v>
      </c>
      <c r="G12" s="15">
        <v>1.3474982459393401</v>
      </c>
      <c r="H12" s="15">
        <v>5.6583659225496596</v>
      </c>
      <c r="I12" s="15">
        <v>2.91057384710084</v>
      </c>
      <c r="J12" s="15">
        <v>2.1980649308759199</v>
      </c>
      <c r="K12" s="15">
        <v>1.8752174463245199</v>
      </c>
      <c r="L12" s="15">
        <v>0.28791008765936099</v>
      </c>
      <c r="M12" s="15">
        <v>6.2358091440343397</v>
      </c>
      <c r="N12" s="15">
        <v>6.0566134615407003</v>
      </c>
      <c r="O12" s="15">
        <v>4.4980659614667298</v>
      </c>
      <c r="P12" s="15">
        <v>2.0499052739966701</v>
      </c>
      <c r="Q12" s="15">
        <v>1.3581322424269</v>
      </c>
      <c r="R12" s="15">
        <v>5.1185885016443002</v>
      </c>
      <c r="S12" s="15">
        <v>1.94409756138394</v>
      </c>
      <c r="T12" s="15">
        <v>7.4229417981917196</v>
      </c>
      <c r="U12" s="20">
        <v>1.8694108816737001</v>
      </c>
      <c r="W12" s="21">
        <f t="shared" si="0"/>
        <v>0.10106234842360626</v>
      </c>
      <c r="X12" s="15">
        <f t="shared" si="1"/>
        <v>3.9245289540116732E-2</v>
      </c>
      <c r="Y12" s="15">
        <f t="shared" si="2"/>
        <v>7.6836798625491143E-2</v>
      </c>
      <c r="Z12" s="15">
        <f t="shared" si="3"/>
        <v>0.13897736465111407</v>
      </c>
      <c r="AA12" s="15">
        <f t="shared" si="4"/>
        <v>0.23353208737149739</v>
      </c>
      <c r="AB12" s="15">
        <f t="shared" si="5"/>
        <v>0.15605075228017837</v>
      </c>
      <c r="AC12" s="15">
        <f t="shared" si="6"/>
        <v>0.65528267777066129</v>
      </c>
      <c r="AD12" s="15">
        <f t="shared" si="7"/>
        <v>0.33706703498562129</v>
      </c>
      <c r="AE12" s="15">
        <f t="shared" si="8"/>
        <v>0.25455297404469251</v>
      </c>
      <c r="AF12" s="15">
        <f t="shared" si="9"/>
        <v>0.21716473032131095</v>
      </c>
      <c r="AG12" s="15">
        <f t="shared" si="10"/>
        <v>3.3342222079833353E-2</v>
      </c>
      <c r="AH12" s="15">
        <f t="shared" si="11"/>
        <v>0.72215508326975564</v>
      </c>
      <c r="AI12" s="15">
        <f t="shared" si="12"/>
        <v>0.70140283283621319</v>
      </c>
      <c r="AJ12" s="15">
        <f t="shared" si="13"/>
        <v>0.52091093937078514</v>
      </c>
      <c r="AK12" s="15">
        <f t="shared" si="14"/>
        <v>0.23739493618953911</v>
      </c>
      <c r="AL12" s="15">
        <f t="shared" si="15"/>
        <v>0.15728225158389114</v>
      </c>
      <c r="AM12" s="15">
        <f t="shared" si="16"/>
        <v>0.59277226423211349</v>
      </c>
      <c r="AN12" s="15">
        <f t="shared" si="17"/>
        <v>0.22514158209426058</v>
      </c>
      <c r="AO12" s="15">
        <f t="shared" si="18"/>
        <v>0.85963425572573482</v>
      </c>
      <c r="AP12" s="20">
        <f t="shared" si="19"/>
        <v>0.21649228508091489</v>
      </c>
      <c r="AR12" s="74" t="s">
        <v>65</v>
      </c>
      <c r="AS12" s="76">
        <f>AS10/AS11</f>
        <v>2.6126175632379112</v>
      </c>
      <c r="AT12" s="76">
        <f t="shared" ref="AT12:BL12" si="33">AT10/AT11</f>
        <v>2.662939878752669</v>
      </c>
      <c r="AU12" s="76">
        <f t="shared" si="33"/>
        <v>2.5448899637719378</v>
      </c>
      <c r="AV12" s="76">
        <f t="shared" si="33"/>
        <v>2.4582756723106902</v>
      </c>
      <c r="AW12" s="76">
        <f t="shared" si="33"/>
        <v>2.7692971095109771</v>
      </c>
      <c r="AX12" s="76">
        <f t="shared" si="33"/>
        <v>2.5453844180525742</v>
      </c>
      <c r="AY12" s="76">
        <f t="shared" si="33"/>
        <v>2.6425647661489609</v>
      </c>
      <c r="AZ12" s="76">
        <f t="shared" si="33"/>
        <v>2.4573764155459306</v>
      </c>
      <c r="BA12" s="76">
        <f t="shared" si="33"/>
        <v>2.6451922340478244</v>
      </c>
      <c r="BB12" s="76">
        <f t="shared" si="33"/>
        <v>2.3471618570173858</v>
      </c>
      <c r="BC12" s="76">
        <f t="shared" si="33"/>
        <v>2.5566475179570833</v>
      </c>
      <c r="BD12" s="76">
        <f t="shared" si="33"/>
        <v>2.5402375124270957</v>
      </c>
      <c r="BE12" s="76">
        <f t="shared" si="33"/>
        <v>2.3181292018992106</v>
      </c>
      <c r="BF12" s="76">
        <f t="shared" si="33"/>
        <v>2.0737799345824572</v>
      </c>
      <c r="BG12" s="76">
        <f t="shared" si="33"/>
        <v>2.1330506766253499</v>
      </c>
      <c r="BH12" s="76">
        <f t="shared" si="33"/>
        <v>2.1614825336734982</v>
      </c>
      <c r="BI12" s="76">
        <f t="shared" si="33"/>
        <v>2.4722044514781776</v>
      </c>
      <c r="BJ12" s="76">
        <f t="shared" si="33"/>
        <v>2.6145886294367182</v>
      </c>
      <c r="BK12" s="76">
        <f t="shared" si="33"/>
        <v>2.2342073225501076</v>
      </c>
      <c r="BL12" s="77">
        <f t="shared" si="33"/>
        <v>2.5443312159377189</v>
      </c>
      <c r="BM12" s="134">
        <f t="shared" ref="BM12" si="34">MEDIAN(AS12:BL12)</f>
        <v>2.5422843641824073</v>
      </c>
      <c r="BN12" s="132">
        <f t="shared" ref="BN12" si="35">MIN(AS12:BL12)</f>
        <v>2.0737799345824572</v>
      </c>
      <c r="BO12" s="3">
        <f t="shared" ref="BO12" si="36">MAX(AS12:BL12)</f>
        <v>2.7692971095109771</v>
      </c>
      <c r="BP12" s="3">
        <f t="shared" ref="BP12" si="37">BO12-BN12</f>
        <v>0.69551717492851983</v>
      </c>
      <c r="BQ12" s="20">
        <f t="shared" ref="BQ12" si="38">(QUARTILE(AS12:BL12,3)-QUARTILE(AS12:BL12,1))/BM12</f>
        <v>0.10746501862612595</v>
      </c>
      <c r="BR12" s="130"/>
      <c r="BT12" s="4">
        <v>0.35</v>
      </c>
      <c r="BU12" s="1">
        <v>0</v>
      </c>
      <c r="BV12" s="1">
        <v>2</v>
      </c>
      <c r="BW12" s="1">
        <v>1</v>
      </c>
      <c r="BX12" s="1">
        <v>0</v>
      </c>
      <c r="BY12" s="1">
        <v>1</v>
      </c>
      <c r="BZ12" s="1">
        <v>0</v>
      </c>
      <c r="CA12" s="1">
        <v>0</v>
      </c>
      <c r="CB12" s="1">
        <v>1</v>
      </c>
      <c r="CC12" s="1">
        <v>0</v>
      </c>
      <c r="CD12" s="1">
        <v>0</v>
      </c>
      <c r="CE12" s="1">
        <v>0</v>
      </c>
      <c r="CF12" s="1">
        <v>1</v>
      </c>
      <c r="CG12" s="1">
        <v>0</v>
      </c>
      <c r="CH12" s="1">
        <v>0</v>
      </c>
      <c r="CI12" s="1">
        <v>0</v>
      </c>
      <c r="CJ12" s="1">
        <v>0</v>
      </c>
      <c r="CK12" s="1">
        <v>1</v>
      </c>
      <c r="CL12" s="1">
        <v>1</v>
      </c>
      <c r="CM12" s="1">
        <v>0</v>
      </c>
      <c r="CN12" s="5">
        <v>0</v>
      </c>
    </row>
    <row r="13" spans="2:92" ht="15.75" thickBot="1" x14ac:dyDescent="0.3">
      <c r="B13" s="21">
        <v>0.882982218788258</v>
      </c>
      <c r="C13" s="15">
        <v>0.34145447349505997</v>
      </c>
      <c r="D13" s="15">
        <v>0.75234668358509804</v>
      </c>
      <c r="E13" s="15">
        <v>1.1371403540321201</v>
      </c>
      <c r="F13" s="15">
        <v>1.2249042838250099</v>
      </c>
      <c r="G13" s="15">
        <v>5.4724074947746297</v>
      </c>
      <c r="H13" s="15">
        <v>0.74241131076306399</v>
      </c>
      <c r="I13" s="15">
        <v>1.66596383855801</v>
      </c>
      <c r="J13" s="15">
        <v>8.1291297337805801</v>
      </c>
      <c r="K13" s="15">
        <v>0.55243812927379599</v>
      </c>
      <c r="L13" s="15">
        <v>1.29980388086624</v>
      </c>
      <c r="M13" s="15">
        <v>1.66682555784696</v>
      </c>
      <c r="N13" s="15">
        <v>7.3102052657645498</v>
      </c>
      <c r="O13" s="15"/>
      <c r="P13" s="15">
        <v>4.9278143314237504</v>
      </c>
      <c r="Q13" s="15">
        <v>4.4961477954697502</v>
      </c>
      <c r="R13" s="15">
        <v>0.56063750252093403</v>
      </c>
      <c r="S13" s="15">
        <v>0.41993951023126402</v>
      </c>
      <c r="T13" s="15">
        <v>4.96531945331758</v>
      </c>
      <c r="U13" s="20">
        <v>8.0783303843852305</v>
      </c>
      <c r="W13" s="21">
        <f t="shared" ref="W13:AI18" si="39">B13*(1/((8.61+8.66)/2))</f>
        <v>0.10225619210055102</v>
      </c>
      <c r="X13" s="15">
        <f t="shared" si="39"/>
        <v>3.954307741691488E-2</v>
      </c>
      <c r="Y13" s="15">
        <f t="shared" si="39"/>
        <v>8.7127583507249348E-2</v>
      </c>
      <c r="Z13" s="15">
        <f t="shared" si="39"/>
        <v>0.13168967620522526</v>
      </c>
      <c r="AA13" s="15">
        <f t="shared" si="39"/>
        <v>0.14185342024609265</v>
      </c>
      <c r="AB13" s="15">
        <f t="shared" si="39"/>
        <v>0.63374724896058254</v>
      </c>
      <c r="AC13" s="15">
        <f t="shared" si="39"/>
        <v>8.5976990244709214E-2</v>
      </c>
      <c r="AD13" s="15">
        <f t="shared" si="39"/>
        <v>0.19293153891812509</v>
      </c>
      <c r="AE13" s="15">
        <f t="shared" si="39"/>
        <v>0.94141629806376148</v>
      </c>
      <c r="AF13" s="15">
        <f t="shared" si="39"/>
        <v>6.3976621803566419E-2</v>
      </c>
      <c r="AG13" s="15">
        <f t="shared" si="39"/>
        <v>0.15052737473841807</v>
      </c>
      <c r="AH13" s="15">
        <f t="shared" si="39"/>
        <v>0.19303133269796874</v>
      </c>
      <c r="AI13" s="15">
        <f t="shared" si="39"/>
        <v>0.84657849053440071</v>
      </c>
      <c r="AJ13" s="15"/>
      <c r="AK13" s="15">
        <f t="shared" ref="AK13:AP15" si="40">P13*(1/((8.61+8.66)/2))</f>
        <v>0.57067913508092072</v>
      </c>
      <c r="AL13" s="15">
        <f t="shared" si="40"/>
        <v>0.52068880086505509</v>
      </c>
      <c r="AM13" s="15">
        <f t="shared" si="40"/>
        <v>6.4926172845504809E-2</v>
      </c>
      <c r="AN13" s="15">
        <f t="shared" si="40"/>
        <v>4.8632253645774642E-2</v>
      </c>
      <c r="AO13" s="15">
        <f t="shared" si="40"/>
        <v>0.57502251920296232</v>
      </c>
      <c r="AP13" s="20">
        <f t="shared" si="40"/>
        <v>0.93553333924553916</v>
      </c>
      <c r="AR13" s="75" t="s">
        <v>66</v>
      </c>
      <c r="AS13" s="82">
        <f t="shared" ref="AS13:BL13" si="41">AS4/AS11</f>
        <v>9.2309866993299305</v>
      </c>
      <c r="AT13" s="82">
        <f t="shared" si="41"/>
        <v>12.732395447351628</v>
      </c>
      <c r="AU13" s="82">
        <f t="shared" si="41"/>
        <v>8.91267681314614</v>
      </c>
      <c r="AV13" s="82">
        <f t="shared" si="41"/>
        <v>7.9577471545947667</v>
      </c>
      <c r="AW13" s="82">
        <f t="shared" si="41"/>
        <v>12.095775674984045</v>
      </c>
      <c r="AX13" s="82">
        <f t="shared" si="41"/>
        <v>8.2760570407785572</v>
      </c>
      <c r="AY13" s="82">
        <f t="shared" si="41"/>
        <v>10.185916357881302</v>
      </c>
      <c r="AZ13" s="82">
        <f t="shared" si="41"/>
        <v>8.2760570407785572</v>
      </c>
      <c r="BA13" s="82">
        <f t="shared" si="41"/>
        <v>7.0028174960433951</v>
      </c>
      <c r="BB13" s="82">
        <f t="shared" si="41"/>
        <v>6.0478878374920226</v>
      </c>
      <c r="BC13" s="82">
        <f t="shared" si="41"/>
        <v>9.5492965855137211</v>
      </c>
      <c r="BD13" s="82">
        <f t="shared" si="41"/>
        <v>7.0028174960433951</v>
      </c>
      <c r="BE13" s="82">
        <f t="shared" si="41"/>
        <v>4.7746482927568605</v>
      </c>
      <c r="BF13" s="82">
        <f t="shared" si="41"/>
        <v>2.8647889756541161</v>
      </c>
      <c r="BG13" s="82">
        <f t="shared" si="41"/>
        <v>4.45633840657307</v>
      </c>
      <c r="BH13" s="82">
        <f t="shared" si="41"/>
        <v>3.8197186342054881</v>
      </c>
      <c r="BI13" s="82">
        <f t="shared" si="41"/>
        <v>7.6394372684109761</v>
      </c>
      <c r="BJ13" s="82">
        <f t="shared" si="41"/>
        <v>7.3211273822271856</v>
      </c>
      <c r="BK13" s="82">
        <f t="shared" si="41"/>
        <v>4.45633840657307</v>
      </c>
      <c r="BL13" s="83">
        <f t="shared" si="41"/>
        <v>7.3211273822271856</v>
      </c>
      <c r="BM13" s="135">
        <f t="shared" si="22"/>
        <v>7.4802823253190809</v>
      </c>
      <c r="BN13" s="136">
        <f t="shared" si="23"/>
        <v>2.8647889756541161</v>
      </c>
      <c r="BO13" s="13">
        <f t="shared" si="24"/>
        <v>12.732395447351628</v>
      </c>
      <c r="BP13" s="13">
        <f t="shared" si="25"/>
        <v>9.8676064716975116</v>
      </c>
      <c r="BQ13" s="23">
        <f t="shared" si="26"/>
        <v>0.43617021276595758</v>
      </c>
      <c r="BR13" s="130"/>
      <c r="BT13" s="4">
        <v>0.4</v>
      </c>
      <c r="BU13" s="1">
        <v>0</v>
      </c>
      <c r="BV13" s="1">
        <v>1</v>
      </c>
      <c r="BW13" s="1">
        <v>0</v>
      </c>
      <c r="BX13" s="1">
        <v>1</v>
      </c>
      <c r="BY13" s="1">
        <v>1</v>
      </c>
      <c r="BZ13" s="1">
        <v>1</v>
      </c>
      <c r="CA13" s="1">
        <v>0</v>
      </c>
      <c r="CB13" s="1">
        <v>1</v>
      </c>
      <c r="CC13" s="1">
        <v>0</v>
      </c>
      <c r="CD13" s="1">
        <v>0</v>
      </c>
      <c r="CE13" s="1">
        <v>0</v>
      </c>
      <c r="CF13" s="1">
        <v>0</v>
      </c>
      <c r="CG13" s="1">
        <v>0</v>
      </c>
      <c r="CH13" s="1">
        <v>1</v>
      </c>
      <c r="CI13" s="1">
        <v>0</v>
      </c>
      <c r="CJ13" s="1">
        <v>0</v>
      </c>
      <c r="CK13" s="1">
        <v>0</v>
      </c>
      <c r="CL13" s="1">
        <v>0</v>
      </c>
      <c r="CM13" s="1">
        <v>0</v>
      </c>
      <c r="CN13" s="5">
        <v>0</v>
      </c>
    </row>
    <row r="14" spans="2:92" ht="15.75" thickBot="1" x14ac:dyDescent="0.3">
      <c r="B14" s="21">
        <v>0.91647565776906204</v>
      </c>
      <c r="C14" s="15">
        <v>0.44734950457304001</v>
      </c>
      <c r="D14" s="15">
        <v>0.940785939104126</v>
      </c>
      <c r="E14" s="15">
        <v>3.9479222490571502</v>
      </c>
      <c r="F14" s="15">
        <v>1.89389395394525</v>
      </c>
      <c r="G14" s="15">
        <v>1.8761569989789599</v>
      </c>
      <c r="H14" s="15">
        <v>5.8622833351367998</v>
      </c>
      <c r="I14" s="15">
        <v>4.5111975426037301</v>
      </c>
      <c r="J14" s="15">
        <v>1.8790082378410899</v>
      </c>
      <c r="K14" s="15">
        <v>6.5374679317214603</v>
      </c>
      <c r="L14" s="15">
        <v>0.872905006782972</v>
      </c>
      <c r="M14" s="15">
        <v>6.5214360057762599</v>
      </c>
      <c r="N14" s="15">
        <v>0.78494388397991699</v>
      </c>
      <c r="O14" s="15"/>
      <c r="P14" s="15">
        <v>1.8781363095829999</v>
      </c>
      <c r="Q14" s="15">
        <v>5.0965045643432303</v>
      </c>
      <c r="R14" s="15">
        <v>0.32207295724359702</v>
      </c>
      <c r="S14" s="15">
        <v>1.36279684606275</v>
      </c>
      <c r="T14" s="15">
        <v>1.4731707982241899</v>
      </c>
      <c r="U14" s="20">
        <v>1.1107295669745001</v>
      </c>
      <c r="W14" s="21">
        <f t="shared" si="39"/>
        <v>0.10613499221413573</v>
      </c>
      <c r="X14" s="15">
        <f t="shared" si="39"/>
        <v>5.180654366798379E-2</v>
      </c>
      <c r="Y14" s="15">
        <f t="shared" si="39"/>
        <v>0.10895031141912287</v>
      </c>
      <c r="Z14" s="15">
        <f t="shared" si="39"/>
        <v>0.45720002884275046</v>
      </c>
      <c r="AA14" s="15">
        <f t="shared" si="39"/>
        <v>0.21932761481705268</v>
      </c>
      <c r="AB14" s="15">
        <f t="shared" si="39"/>
        <v>0.21727353780879677</v>
      </c>
      <c r="AC14" s="15">
        <f t="shared" si="39"/>
        <v>0.6788978963678981</v>
      </c>
      <c r="AD14" s="15">
        <f t="shared" si="39"/>
        <v>0.52243167835596183</v>
      </c>
      <c r="AE14" s="15">
        <f t="shared" si="39"/>
        <v>0.21760373339213548</v>
      </c>
      <c r="AF14" s="15">
        <f t="shared" si="39"/>
        <v>0.75708951149061499</v>
      </c>
      <c r="AG14" s="15">
        <f t="shared" si="39"/>
        <v>0.10108917276004309</v>
      </c>
      <c r="AH14" s="15">
        <f t="shared" si="39"/>
        <v>0.75523289007252581</v>
      </c>
      <c r="AI14" s="15">
        <f t="shared" si="39"/>
        <v>9.0902592238554375E-2</v>
      </c>
      <c r="AJ14" s="15"/>
      <c r="AK14" s="15">
        <f t="shared" si="40"/>
        <v>0.21750275733445282</v>
      </c>
      <c r="AL14" s="15">
        <f t="shared" si="40"/>
        <v>0.5902147729407331</v>
      </c>
      <c r="AM14" s="15">
        <f t="shared" si="40"/>
        <v>3.7298547451487786E-2</v>
      </c>
      <c r="AN14" s="15">
        <f t="shared" si="40"/>
        <v>0.15782244887814129</v>
      </c>
      <c r="AO14" s="15">
        <f t="shared" si="40"/>
        <v>0.1706046089431604</v>
      </c>
      <c r="AP14" s="20">
        <f t="shared" si="40"/>
        <v>0.12863110213949047</v>
      </c>
      <c r="BT14" s="4">
        <v>0.45</v>
      </c>
      <c r="BU14" s="1">
        <v>1</v>
      </c>
      <c r="BV14" s="1">
        <v>2</v>
      </c>
      <c r="BW14" s="1">
        <v>0</v>
      </c>
      <c r="BX14" s="1">
        <v>1</v>
      </c>
      <c r="BY14" s="1">
        <v>1</v>
      </c>
      <c r="BZ14" s="1">
        <v>1</v>
      </c>
      <c r="CA14" s="1">
        <v>1</v>
      </c>
      <c r="CB14" s="1">
        <v>2</v>
      </c>
      <c r="CC14" s="1">
        <v>0</v>
      </c>
      <c r="CD14" s="1">
        <v>1</v>
      </c>
      <c r="CE14" s="1">
        <v>0</v>
      </c>
      <c r="CF14" s="1">
        <v>1</v>
      </c>
      <c r="CG14" s="1">
        <v>0</v>
      </c>
      <c r="CH14" s="1">
        <v>0</v>
      </c>
      <c r="CI14" s="1">
        <v>0</v>
      </c>
      <c r="CJ14" s="1">
        <v>0</v>
      </c>
      <c r="CK14" s="1">
        <v>1</v>
      </c>
      <c r="CL14" s="1">
        <v>0</v>
      </c>
      <c r="CM14" s="1">
        <v>1</v>
      </c>
      <c r="CN14" s="5">
        <v>1</v>
      </c>
    </row>
    <row r="15" spans="2:92" x14ac:dyDescent="0.25">
      <c r="B15" s="21">
        <v>0.93272222550477102</v>
      </c>
      <c r="C15" s="15">
        <v>0.46428232817998699</v>
      </c>
      <c r="D15" s="15">
        <v>1.0007735087785099</v>
      </c>
      <c r="E15" s="15">
        <v>4.49940768953158</v>
      </c>
      <c r="F15" s="15">
        <v>0.55285330355323203</v>
      </c>
      <c r="G15" s="15">
        <v>0.83472296459874296</v>
      </c>
      <c r="H15" s="15">
        <v>0.58522097567522202</v>
      </c>
      <c r="I15" s="15">
        <v>1.1860108365764901</v>
      </c>
      <c r="J15" s="15">
        <v>4.2485963224281704</v>
      </c>
      <c r="K15" s="15">
        <v>4.6767005065295297</v>
      </c>
      <c r="L15" s="15">
        <v>0.67105534386825505</v>
      </c>
      <c r="M15" s="15">
        <v>1.84203143910158</v>
      </c>
      <c r="N15" s="15">
        <v>0.60625517148182995</v>
      </c>
      <c r="O15" s="15"/>
      <c r="P15" s="15">
        <v>5.5257392126051998</v>
      </c>
      <c r="Q15" s="15">
        <v>4.5704262891902898</v>
      </c>
      <c r="R15" s="15">
        <v>3.0088300236681098</v>
      </c>
      <c r="S15" s="15">
        <v>4.9937605611716398</v>
      </c>
      <c r="T15" s="15">
        <v>5.8344284500121901</v>
      </c>
      <c r="U15" s="20">
        <v>5.6107170151536998</v>
      </c>
      <c r="W15" s="21">
        <f t="shared" si="39"/>
        <v>0.10801647081699722</v>
      </c>
      <c r="X15" s="15">
        <f t="shared" si="39"/>
        <v>5.3767496025476202E-2</v>
      </c>
      <c r="Y15" s="15">
        <f t="shared" si="39"/>
        <v>0.1158973374381598</v>
      </c>
      <c r="Z15" s="15">
        <f t="shared" si="39"/>
        <v>0.52106632189132374</v>
      </c>
      <c r="AA15" s="15">
        <f t="shared" si="39"/>
        <v>6.4024702206512102E-2</v>
      </c>
      <c r="AB15" s="15">
        <f t="shared" si="39"/>
        <v>9.6667396016067511E-2</v>
      </c>
      <c r="AC15" s="15">
        <f t="shared" si="39"/>
        <v>6.777312978288616E-2</v>
      </c>
      <c r="AD15" s="15">
        <f t="shared" si="39"/>
        <v>0.13734925727579503</v>
      </c>
      <c r="AE15" s="15">
        <f t="shared" si="39"/>
        <v>0.49202041950528902</v>
      </c>
      <c r="AF15" s="15">
        <f t="shared" si="39"/>
        <v>0.54159820573590389</v>
      </c>
      <c r="AG15" s="15">
        <f t="shared" si="39"/>
        <v>7.7713415618790402E-2</v>
      </c>
      <c r="AH15" s="15">
        <f t="shared" si="39"/>
        <v>0.21332153319068675</v>
      </c>
      <c r="AI15" s="15">
        <f t="shared" si="39"/>
        <v>7.0209052864137811E-2</v>
      </c>
      <c r="AJ15" s="15"/>
      <c r="AK15" s="15">
        <f t="shared" si="40"/>
        <v>0.63992347569255359</v>
      </c>
      <c r="AL15" s="15">
        <f t="shared" si="40"/>
        <v>0.52929082677362937</v>
      </c>
      <c r="AM15" s="15">
        <f t="shared" si="40"/>
        <v>0.34844586261356225</v>
      </c>
      <c r="AN15" s="15">
        <f t="shared" si="40"/>
        <v>0.57831622017042728</v>
      </c>
      <c r="AO15" s="15">
        <f t="shared" si="40"/>
        <v>0.67567208454107586</v>
      </c>
      <c r="AP15" s="20">
        <f t="shared" si="40"/>
        <v>0.64976456458062537</v>
      </c>
      <c r="AR15" s="90" t="s">
        <v>61</v>
      </c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9"/>
      <c r="BM15" s="3"/>
      <c r="BN15" s="3"/>
      <c r="BO15" s="3"/>
      <c r="BP15" s="3"/>
      <c r="BQ15" s="3"/>
      <c r="BR15" s="3"/>
      <c r="BT15" s="4">
        <v>0.5</v>
      </c>
      <c r="BU15" s="1">
        <v>2</v>
      </c>
      <c r="BV15" s="1">
        <v>0</v>
      </c>
      <c r="BW15" s="1">
        <v>0</v>
      </c>
      <c r="BX15" s="1">
        <v>1</v>
      </c>
      <c r="BY15" s="1">
        <v>0</v>
      </c>
      <c r="BZ15" s="1">
        <v>1</v>
      </c>
      <c r="CA15" s="1">
        <v>0</v>
      </c>
      <c r="CB15" s="1">
        <v>1</v>
      </c>
      <c r="CC15" s="1">
        <v>1</v>
      </c>
      <c r="CD15" s="1">
        <v>1</v>
      </c>
      <c r="CE15" s="1">
        <v>0</v>
      </c>
      <c r="CF15" s="1">
        <v>1</v>
      </c>
      <c r="CG15" s="1">
        <v>0</v>
      </c>
      <c r="CH15" s="1">
        <v>0</v>
      </c>
      <c r="CI15" s="1">
        <v>0</v>
      </c>
      <c r="CJ15" s="1">
        <v>1</v>
      </c>
      <c r="CK15" s="1">
        <v>0</v>
      </c>
      <c r="CL15" s="1">
        <v>2</v>
      </c>
      <c r="CM15" s="1">
        <v>0</v>
      </c>
      <c r="CN15" s="5">
        <v>0</v>
      </c>
    </row>
    <row r="16" spans="2:92" x14ac:dyDescent="0.25">
      <c r="B16" s="21">
        <v>1.2763451388804801</v>
      </c>
      <c r="C16" s="15">
        <v>0.49561784895584099</v>
      </c>
      <c r="D16" s="15">
        <v>1.3458379170614401</v>
      </c>
      <c r="E16" s="15">
        <v>1.87795811722027</v>
      </c>
      <c r="F16" s="15">
        <v>3.8481692905310099</v>
      </c>
      <c r="G16" s="15">
        <v>0.69960440324019801</v>
      </c>
      <c r="H16" s="15">
        <v>5.1680728428605702</v>
      </c>
      <c r="I16" s="15">
        <v>5.1013394474856701</v>
      </c>
      <c r="J16" s="15">
        <v>4.3244693413578998</v>
      </c>
      <c r="K16" s="15">
        <v>3.5535754605069001</v>
      </c>
      <c r="L16" s="15">
        <v>4.5405021518433104</v>
      </c>
      <c r="M16" s="15">
        <v>1.93394363196904</v>
      </c>
      <c r="N16" s="15">
        <v>4.3938363493821502</v>
      </c>
      <c r="O16" s="15"/>
      <c r="P16" s="15">
        <v>5.7691669036511604</v>
      </c>
      <c r="Q16" s="15"/>
      <c r="R16" s="15">
        <v>1.9340984609091001</v>
      </c>
      <c r="S16" s="15">
        <v>4.5959019863789399</v>
      </c>
      <c r="T16" s="15">
        <v>4.4980692027271898</v>
      </c>
      <c r="U16" s="20">
        <v>1.8637946968949299</v>
      </c>
      <c r="W16" s="21">
        <f t="shared" si="39"/>
        <v>0.14781067039727622</v>
      </c>
      <c r="X16" s="15">
        <f t="shared" si="39"/>
        <v>5.73963924673817E-2</v>
      </c>
      <c r="Y16" s="15">
        <f t="shared" si="39"/>
        <v>0.15585847331342675</v>
      </c>
      <c r="Z16" s="15">
        <f t="shared" si="39"/>
        <v>0.21748212127623279</v>
      </c>
      <c r="AA16" s="15">
        <f t="shared" si="39"/>
        <v>0.44564786225026171</v>
      </c>
      <c r="AB16" s="15">
        <f t="shared" si="39"/>
        <v>8.1019618209634978E-2</v>
      </c>
      <c r="AC16" s="15">
        <f t="shared" si="39"/>
        <v>0.59850293489989237</v>
      </c>
      <c r="AD16" s="15">
        <f t="shared" si="39"/>
        <v>0.59077468992306548</v>
      </c>
      <c r="AE16" s="15">
        <f t="shared" si="39"/>
        <v>0.50080710380519977</v>
      </c>
      <c r="AF16" s="15">
        <f t="shared" si="39"/>
        <v>0.41153161094463231</v>
      </c>
      <c r="AG16" s="15">
        <f t="shared" si="39"/>
        <v>0.52582537948388075</v>
      </c>
      <c r="AH16" s="15">
        <f t="shared" si="39"/>
        <v>0.22396567828245975</v>
      </c>
      <c r="AI16" s="15">
        <f t="shared" si="39"/>
        <v>0.50884034156133762</v>
      </c>
      <c r="AJ16" s="15"/>
      <c r="AK16" s="15">
        <f>P16*(1/((8.61+8.66)/2))</f>
        <v>0.66811429110030807</v>
      </c>
      <c r="AL16" s="15"/>
      <c r="AM16" s="15">
        <f t="shared" ref="AM16:AP17" si="42">R16*(1/((8.61+8.66)/2))</f>
        <v>0.22398360867505501</v>
      </c>
      <c r="AN16" s="15">
        <f t="shared" si="42"/>
        <v>0.5322411101770631</v>
      </c>
      <c r="AO16" s="15">
        <f t="shared" si="42"/>
        <v>0.52091131473389574</v>
      </c>
      <c r="AP16" s="20">
        <f t="shared" si="42"/>
        <v>0.21584188730688245</v>
      </c>
      <c r="AR16" s="161" t="s">
        <v>62</v>
      </c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3"/>
      <c r="BM16" s="127"/>
      <c r="BN16" s="127"/>
      <c r="BO16" s="127"/>
      <c r="BP16" s="127"/>
      <c r="BQ16" s="127"/>
      <c r="BR16" s="127"/>
      <c r="BT16" s="4">
        <v>0.55000000000000004</v>
      </c>
      <c r="BU16" s="1">
        <v>4</v>
      </c>
      <c r="BV16" s="1">
        <v>2</v>
      </c>
      <c r="BW16" s="1">
        <v>3</v>
      </c>
      <c r="BX16" s="1">
        <v>1</v>
      </c>
      <c r="BY16" s="1">
        <v>2</v>
      </c>
      <c r="BZ16" s="1">
        <v>1</v>
      </c>
      <c r="CA16" s="1">
        <v>2</v>
      </c>
      <c r="CB16" s="1">
        <v>3</v>
      </c>
      <c r="CC16" s="1">
        <v>2</v>
      </c>
      <c r="CD16" s="1">
        <v>1</v>
      </c>
      <c r="CE16" s="1">
        <v>3</v>
      </c>
      <c r="CF16" s="1">
        <v>2</v>
      </c>
      <c r="CG16" s="1">
        <v>2</v>
      </c>
      <c r="CH16" s="1">
        <v>1</v>
      </c>
      <c r="CI16" s="1">
        <v>0</v>
      </c>
      <c r="CJ16" s="1">
        <v>2</v>
      </c>
      <c r="CK16" s="1">
        <v>0</v>
      </c>
      <c r="CL16" s="1">
        <v>2</v>
      </c>
      <c r="CM16" s="1">
        <v>1</v>
      </c>
      <c r="CN16" s="5">
        <v>4</v>
      </c>
    </row>
    <row r="17" spans="2:92" ht="15.75" thickBot="1" x14ac:dyDescent="0.3">
      <c r="B17" s="21">
        <v>1.3987472204850599</v>
      </c>
      <c r="C17" s="15">
        <v>0.62021925180522597</v>
      </c>
      <c r="D17" s="15">
        <v>1.43694293893431</v>
      </c>
      <c r="E17" s="15">
        <v>5.6714559083757603</v>
      </c>
      <c r="F17" s="15">
        <v>5.1688270671221304</v>
      </c>
      <c r="G17" s="15">
        <v>0.40446345894892399</v>
      </c>
      <c r="H17" s="15">
        <v>0.56271053185550302</v>
      </c>
      <c r="I17" s="15">
        <v>1.91662378921833</v>
      </c>
      <c r="J17" s="15">
        <v>8.6667388353207802</v>
      </c>
      <c r="K17" s="15">
        <v>6.3749447019936998</v>
      </c>
      <c r="L17" s="15">
        <v>1.8101110059591099</v>
      </c>
      <c r="M17" s="15">
        <v>4.54341614011053</v>
      </c>
      <c r="N17" s="15">
        <v>0.60682540847544297</v>
      </c>
      <c r="O17" s="15"/>
      <c r="P17" s="15">
        <v>2.39565303643885</v>
      </c>
      <c r="Q17" s="15"/>
      <c r="R17" s="15">
        <v>1.63468896658829</v>
      </c>
      <c r="S17" s="15">
        <v>4.0495044069175199</v>
      </c>
      <c r="T17" s="15">
        <v>5.0138593952540198</v>
      </c>
      <c r="U17" s="20">
        <v>4.6351048083740203</v>
      </c>
      <c r="W17" s="21">
        <f t="shared" si="39"/>
        <v>0.16198578117950899</v>
      </c>
      <c r="X17" s="15">
        <f t="shared" si="39"/>
        <v>7.1826201714560042E-2</v>
      </c>
      <c r="Y17" s="15">
        <f t="shared" si="39"/>
        <v>0.16640914174108976</v>
      </c>
      <c r="Z17" s="15">
        <f t="shared" si="39"/>
        <v>0.65679859969609267</v>
      </c>
      <c r="AA17" s="15">
        <f t="shared" si="39"/>
        <v>0.59859027992149749</v>
      </c>
      <c r="AB17" s="15">
        <f t="shared" si="39"/>
        <v>4.6840006826742789E-2</v>
      </c>
      <c r="AC17" s="15">
        <f t="shared" si="39"/>
        <v>6.5166245727330985E-2</v>
      </c>
      <c r="AD17" s="15">
        <f t="shared" si="39"/>
        <v>0.22195990610519167</v>
      </c>
      <c r="AE17" s="15">
        <f t="shared" si="39"/>
        <v>1.0036756033955738</v>
      </c>
      <c r="AF17" s="15">
        <f t="shared" si="39"/>
        <v>0.73826806045092064</v>
      </c>
      <c r="AG17" s="15">
        <f t="shared" si="39"/>
        <v>0.20962489935832193</v>
      </c>
      <c r="AH17" s="15">
        <f t="shared" si="39"/>
        <v>0.52616284193520901</v>
      </c>
      <c r="AI17" s="15">
        <f t="shared" si="39"/>
        <v>7.0275090732535378E-2</v>
      </c>
      <c r="AJ17" s="15"/>
      <c r="AK17" s="15">
        <f>P17*(1/((8.61+8.66)/2))</f>
        <v>0.27743520977867403</v>
      </c>
      <c r="AL17" s="15"/>
      <c r="AM17" s="15">
        <f t="shared" si="42"/>
        <v>0.18930966607855124</v>
      </c>
      <c r="AN17" s="15">
        <f t="shared" si="42"/>
        <v>0.46896403091111988</v>
      </c>
      <c r="AO17" s="15">
        <f t="shared" si="42"/>
        <v>0.58064382110642965</v>
      </c>
      <c r="AP17" s="20">
        <f t="shared" si="42"/>
        <v>0.5367811011434882</v>
      </c>
      <c r="AR17" s="164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  <c r="BI17" s="165"/>
      <c r="BJ17" s="165"/>
      <c r="BK17" s="165"/>
      <c r="BL17" s="166"/>
      <c r="BM17" s="127"/>
      <c r="BN17" s="127"/>
      <c r="BO17" s="127"/>
      <c r="BP17" s="127"/>
      <c r="BQ17" s="127"/>
      <c r="BR17" s="127"/>
      <c r="BT17" s="4">
        <v>0.6</v>
      </c>
      <c r="BU17" s="1">
        <v>2</v>
      </c>
      <c r="BV17" s="1">
        <v>1</v>
      </c>
      <c r="BW17" s="1">
        <v>1</v>
      </c>
      <c r="BX17" s="1">
        <v>2</v>
      </c>
      <c r="BY17" s="1">
        <v>4</v>
      </c>
      <c r="BZ17" s="1">
        <v>3</v>
      </c>
      <c r="CA17" s="1">
        <v>2</v>
      </c>
      <c r="CB17" s="1">
        <v>1</v>
      </c>
      <c r="CC17" s="1">
        <v>1</v>
      </c>
      <c r="CD17" s="1">
        <v>2</v>
      </c>
      <c r="CE17" s="1">
        <v>1</v>
      </c>
      <c r="CF17" s="1">
        <v>2</v>
      </c>
      <c r="CG17" s="1">
        <v>1</v>
      </c>
      <c r="CH17" s="1">
        <v>0</v>
      </c>
      <c r="CI17" s="1">
        <v>1</v>
      </c>
      <c r="CJ17" s="1">
        <v>1</v>
      </c>
      <c r="CK17" s="1">
        <v>2</v>
      </c>
      <c r="CL17" s="1">
        <v>2</v>
      </c>
      <c r="CM17" s="1">
        <v>2</v>
      </c>
      <c r="CN17" s="5">
        <v>2</v>
      </c>
    </row>
    <row r="18" spans="2:92" x14ac:dyDescent="0.25">
      <c r="B18" s="21">
        <v>1.8860691567607599</v>
      </c>
      <c r="C18" s="15">
        <v>0.65295467209992997</v>
      </c>
      <c r="D18" s="15">
        <v>1.9136123967957701</v>
      </c>
      <c r="E18" s="15">
        <v>1.85005073163628</v>
      </c>
      <c r="F18" s="15">
        <v>0.17086585386516101</v>
      </c>
      <c r="G18" s="15">
        <v>0.88859110450164103</v>
      </c>
      <c r="H18" s="15">
        <v>4.5867450449829796</v>
      </c>
      <c r="I18" s="15">
        <v>4.0809703628468403</v>
      </c>
      <c r="J18" s="15">
        <v>1.3695252932459301</v>
      </c>
      <c r="K18" s="15">
        <v>0.13380302637720901</v>
      </c>
      <c r="L18" s="15">
        <v>8.7291582648696497</v>
      </c>
      <c r="M18" s="15">
        <v>3.9749024278201501</v>
      </c>
      <c r="N18" s="15">
        <v>4.9985835595144197</v>
      </c>
      <c r="O18" s="15"/>
      <c r="P18" s="15"/>
      <c r="Q18" s="15"/>
      <c r="R18" s="15">
        <v>0.84402408705777998</v>
      </c>
      <c r="S18" s="15">
        <v>6.2097141853147999</v>
      </c>
      <c r="T18" s="15"/>
      <c r="U18" s="20">
        <v>4.44988705931158</v>
      </c>
      <c r="W18" s="21">
        <f t="shared" si="39"/>
        <v>0.21842144258954951</v>
      </c>
      <c r="X18" s="15">
        <f t="shared" si="39"/>
        <v>7.5617217382736537E-2</v>
      </c>
      <c r="Y18" s="15">
        <f t="shared" si="39"/>
        <v>0.22161116349690449</v>
      </c>
      <c r="Z18" s="15">
        <f t="shared" si="39"/>
        <v>0.21425022948885697</v>
      </c>
      <c r="AA18" s="15">
        <f t="shared" si="39"/>
        <v>1.9787591646225941E-2</v>
      </c>
      <c r="AB18" s="15">
        <f t="shared" si="39"/>
        <v>0.10290574458617731</v>
      </c>
      <c r="AC18" s="15">
        <f t="shared" si="39"/>
        <v>0.53118066531360508</v>
      </c>
      <c r="AD18" s="15">
        <f t="shared" si="39"/>
        <v>0.47260803275585878</v>
      </c>
      <c r="AE18" s="15">
        <f t="shared" si="39"/>
        <v>0.15860165526878173</v>
      </c>
      <c r="AF18" s="15">
        <f t="shared" si="39"/>
        <v>1.5495428648200233E-2</v>
      </c>
      <c r="AG18" s="15">
        <f t="shared" si="39"/>
        <v>1.0109042576571685</v>
      </c>
      <c r="AH18" s="15">
        <f t="shared" si="39"/>
        <v>0.46032454288594676</v>
      </c>
      <c r="AI18" s="15">
        <f t="shared" si="39"/>
        <v>0.57887476080074352</v>
      </c>
      <c r="AJ18" s="15"/>
      <c r="AK18" s="15"/>
      <c r="AL18" s="15"/>
      <c r="AM18" s="15">
        <f t="shared" ref="AM18:AM26" si="43">R18*(1/((8.61+8.66)/2))</f>
        <v>9.7744538165348005E-2</v>
      </c>
      <c r="AN18" s="15">
        <f t="shared" ref="AN18:AN26" si="44">S18*(1/((8.61+8.66)/2))</f>
        <v>0.71913308457612046</v>
      </c>
      <c r="AO18" s="15"/>
      <c r="AP18" s="20">
        <f t="shared" ref="AP18:AP26" si="45">U18*(1/((8.61+8.66)/2))</f>
        <v>0.5153314486753422</v>
      </c>
      <c r="BT18" s="4">
        <v>0.65</v>
      </c>
      <c r="BU18" s="1">
        <v>0</v>
      </c>
      <c r="BV18" s="1">
        <v>1</v>
      </c>
      <c r="BW18" s="1">
        <v>2</v>
      </c>
      <c r="BX18" s="1">
        <v>0</v>
      </c>
      <c r="BY18" s="1">
        <v>0</v>
      </c>
      <c r="BZ18" s="1">
        <v>1</v>
      </c>
      <c r="CA18" s="1">
        <v>1</v>
      </c>
      <c r="CB18" s="1">
        <v>1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1</v>
      </c>
      <c r="CJ18" s="1">
        <v>0</v>
      </c>
      <c r="CK18" s="1">
        <v>1</v>
      </c>
      <c r="CL18" s="1">
        <v>0</v>
      </c>
      <c r="CM18" s="1">
        <v>0</v>
      </c>
      <c r="CN18" s="5">
        <v>1</v>
      </c>
    </row>
    <row r="19" spans="2:92" x14ac:dyDescent="0.25">
      <c r="B19" s="21">
        <v>1.8950059446623599</v>
      </c>
      <c r="C19" s="15">
        <v>0.65999032381684797</v>
      </c>
      <c r="D19" s="15">
        <v>1.9179408027956999</v>
      </c>
      <c r="E19" s="15">
        <v>1.91380958026992</v>
      </c>
      <c r="F19" s="15">
        <v>1.3056655237150701</v>
      </c>
      <c r="G19" s="15">
        <v>4.9486073716903096</v>
      </c>
      <c r="H19" s="15">
        <v>0.388039838296244</v>
      </c>
      <c r="I19" s="15">
        <v>1.74868267265327</v>
      </c>
      <c r="J19" s="15">
        <v>6.8519628228132996</v>
      </c>
      <c r="K19" s="15">
        <v>0.47455106622985499</v>
      </c>
      <c r="L19" s="15">
        <v>1.94680391141245</v>
      </c>
      <c r="M19" s="15">
        <v>0.63183652323005801</v>
      </c>
      <c r="N19" s="15"/>
      <c r="O19" s="15"/>
      <c r="P19" s="15"/>
      <c r="Q19" s="15"/>
      <c r="R19" s="15">
        <v>2.0138084381890602</v>
      </c>
      <c r="S19" s="15">
        <v>0.76992784766273903</v>
      </c>
      <c r="T19" s="15"/>
      <c r="U19" s="20">
        <v>3.6001928352086701</v>
      </c>
      <c r="W19" s="21">
        <f t="shared" ref="W19:AH22" si="46">B19*(1/((8.61+8.66)/2))</f>
        <v>0.21945639197016328</v>
      </c>
      <c r="X19" s="15">
        <f t="shared" si="46"/>
        <v>7.6432000442020614E-2</v>
      </c>
      <c r="Y19" s="15">
        <f t="shared" si="46"/>
        <v>0.22211242649631729</v>
      </c>
      <c r="Z19" s="15">
        <f t="shared" si="46"/>
        <v>0.22163399887318125</v>
      </c>
      <c r="AA19" s="15">
        <f t="shared" si="46"/>
        <v>0.15120619846150204</v>
      </c>
      <c r="AB19" s="15">
        <f t="shared" si="46"/>
        <v>0.57308713047948001</v>
      </c>
      <c r="AC19" s="15">
        <f t="shared" si="46"/>
        <v>4.493802412232125E-2</v>
      </c>
      <c r="AD19" s="15">
        <f t="shared" si="46"/>
        <v>0.20251102173170471</v>
      </c>
      <c r="AE19" s="15">
        <f t="shared" si="46"/>
        <v>0.79351046008260562</v>
      </c>
      <c r="AF19" s="15">
        <f t="shared" si="46"/>
        <v>5.495669556802027E-2</v>
      </c>
      <c r="AG19" s="15">
        <f t="shared" si="46"/>
        <v>0.2254549984264563</v>
      </c>
      <c r="AH19" s="15">
        <f t="shared" si="46"/>
        <v>7.3171571885357042E-2</v>
      </c>
      <c r="AI19" s="15"/>
      <c r="AJ19" s="15"/>
      <c r="AK19" s="15"/>
      <c r="AL19" s="15"/>
      <c r="AM19" s="15">
        <f t="shared" si="43"/>
        <v>0.23321464252334223</v>
      </c>
      <c r="AN19" s="15">
        <f t="shared" si="44"/>
        <v>8.9163618721799537E-2</v>
      </c>
      <c r="AO19" s="15"/>
      <c r="AP19" s="20">
        <f t="shared" si="45"/>
        <v>0.41693026464489519</v>
      </c>
      <c r="BT19" s="4">
        <v>0.7</v>
      </c>
      <c r="BU19" s="1">
        <v>1</v>
      </c>
      <c r="BV19" s="1">
        <v>1</v>
      </c>
      <c r="BW19" s="1">
        <v>1</v>
      </c>
      <c r="BX19" s="1">
        <v>3</v>
      </c>
      <c r="BY19" s="1">
        <v>1</v>
      </c>
      <c r="BZ19" s="1">
        <v>3</v>
      </c>
      <c r="CA19" s="1">
        <v>2</v>
      </c>
      <c r="CB19" s="1">
        <v>1</v>
      </c>
      <c r="CC19" s="1">
        <v>1</v>
      </c>
      <c r="CD19" s="1">
        <v>1</v>
      </c>
      <c r="CE19" s="1">
        <v>1</v>
      </c>
      <c r="CF19" s="1">
        <v>0</v>
      </c>
      <c r="CG19" s="1">
        <v>1</v>
      </c>
      <c r="CH19" s="1">
        <v>2</v>
      </c>
      <c r="CI19" s="1">
        <v>1</v>
      </c>
      <c r="CJ19" s="1">
        <v>1</v>
      </c>
      <c r="CK19" s="1">
        <v>2</v>
      </c>
      <c r="CL19" s="1">
        <v>3</v>
      </c>
      <c r="CM19" s="1">
        <v>1</v>
      </c>
      <c r="CN19" s="5">
        <v>0</v>
      </c>
    </row>
    <row r="20" spans="2:92" x14ac:dyDescent="0.25">
      <c r="B20" s="21">
        <v>1.8959304493715401</v>
      </c>
      <c r="C20" s="15">
        <v>0.66035987269700602</v>
      </c>
      <c r="D20" s="15">
        <v>1.9253953398804999</v>
      </c>
      <c r="E20" s="15">
        <v>3.5518378571134002</v>
      </c>
      <c r="F20" s="15">
        <v>0.48427197242203002</v>
      </c>
      <c r="G20" s="15">
        <v>1.8935800228373301</v>
      </c>
      <c r="H20" s="15">
        <v>1.3132668938333301</v>
      </c>
      <c r="I20" s="15">
        <v>0.53490814631642403</v>
      </c>
      <c r="J20" s="15">
        <v>0.473950712037989</v>
      </c>
      <c r="K20" s="15">
        <v>0.54755972389381602</v>
      </c>
      <c r="L20" s="15">
        <v>5.9536086180242496</v>
      </c>
      <c r="M20" s="15">
        <v>4.3916951641616304</v>
      </c>
      <c r="N20" s="15"/>
      <c r="O20" s="15"/>
      <c r="P20" s="15"/>
      <c r="Q20" s="15"/>
      <c r="R20" s="15">
        <v>6.8620383338997897</v>
      </c>
      <c r="S20" s="15">
        <v>1.4884846230762001</v>
      </c>
      <c r="T20" s="15"/>
      <c r="U20" s="20">
        <v>1.0761994437831599</v>
      </c>
      <c r="W20" s="21">
        <f t="shared" si="46"/>
        <v>0.21956345678882921</v>
      </c>
      <c r="X20" s="15">
        <f t="shared" si="46"/>
        <v>7.6474797069716965E-2</v>
      </c>
      <c r="Y20" s="15">
        <f t="shared" si="46"/>
        <v>0.22297571973138391</v>
      </c>
      <c r="Z20" s="15">
        <f t="shared" si="46"/>
        <v>0.41133038298939206</v>
      </c>
      <c r="AA20" s="15">
        <f t="shared" si="46"/>
        <v>5.608245193075044E-2</v>
      </c>
      <c r="AB20" s="15">
        <f t="shared" si="46"/>
        <v>0.21929125915892647</v>
      </c>
      <c r="AC20" s="15">
        <f t="shared" si="46"/>
        <v>0.15208649610113839</v>
      </c>
      <c r="AD20" s="15">
        <f t="shared" si="46"/>
        <v>6.1946513759863812E-2</v>
      </c>
      <c r="AE20" s="15">
        <f t="shared" si="46"/>
        <v>5.4887169894382054E-2</v>
      </c>
      <c r="AF20" s="15">
        <f t="shared" si="46"/>
        <v>6.3411664608432658E-2</v>
      </c>
      <c r="AG20" s="15">
        <f t="shared" si="46"/>
        <v>0.68947407273008099</v>
      </c>
      <c r="AH20" s="15">
        <f t="shared" si="46"/>
        <v>0.50859237569908866</v>
      </c>
      <c r="AI20" s="15"/>
      <c r="AJ20" s="15"/>
      <c r="AK20" s="15"/>
      <c r="AL20" s="15"/>
      <c r="AM20" s="15">
        <f t="shared" si="43"/>
        <v>0.79467728244351943</v>
      </c>
      <c r="AN20" s="15">
        <f t="shared" si="44"/>
        <v>0.17237806868282574</v>
      </c>
      <c r="AO20" s="15"/>
      <c r="AP20" s="20">
        <f t="shared" si="45"/>
        <v>0.12463224595056861</v>
      </c>
      <c r="BT20" s="4">
        <v>0.75</v>
      </c>
      <c r="BU20" s="1">
        <v>0</v>
      </c>
      <c r="BV20" s="1">
        <v>0</v>
      </c>
      <c r="BW20" s="1">
        <v>1</v>
      </c>
      <c r="BX20" s="1">
        <v>0</v>
      </c>
      <c r="BY20" s="1">
        <v>1</v>
      </c>
      <c r="BZ20" s="1">
        <v>0</v>
      </c>
      <c r="CA20" s="1">
        <v>2</v>
      </c>
      <c r="CB20" s="1">
        <v>0</v>
      </c>
      <c r="CC20" s="1">
        <v>0</v>
      </c>
      <c r="CD20" s="1">
        <v>2</v>
      </c>
      <c r="CE20" s="1">
        <v>1</v>
      </c>
      <c r="CF20" s="1">
        <v>2</v>
      </c>
      <c r="CG20" s="1">
        <v>1</v>
      </c>
      <c r="CH20" s="1">
        <v>2</v>
      </c>
      <c r="CI20" s="1">
        <v>0</v>
      </c>
      <c r="CJ20" s="1">
        <v>0</v>
      </c>
      <c r="CK20" s="1">
        <v>1</v>
      </c>
      <c r="CL20" s="1">
        <v>1</v>
      </c>
      <c r="CM20" s="1">
        <v>1</v>
      </c>
      <c r="CN20" s="5">
        <v>0</v>
      </c>
    </row>
    <row r="21" spans="2:92" x14ac:dyDescent="0.25">
      <c r="B21" s="21">
        <v>1.93856561403363</v>
      </c>
      <c r="C21" s="15">
        <v>0.76956034110400495</v>
      </c>
      <c r="D21" s="15">
        <v>1.98208892703962</v>
      </c>
      <c r="E21" s="15">
        <v>5.03414815695906</v>
      </c>
      <c r="F21" s="15">
        <v>1.2194342650490699</v>
      </c>
      <c r="G21" s="15">
        <v>3.6254277863989399</v>
      </c>
      <c r="H21" s="15">
        <v>0.73891896838286497</v>
      </c>
      <c r="I21" s="15">
        <v>4.6708245208070203</v>
      </c>
      <c r="J21" s="15">
        <v>0.75896559496094995</v>
      </c>
      <c r="K21" s="15">
        <v>0.36018575753912702</v>
      </c>
      <c r="L21" s="15">
        <v>1.9087558508921201</v>
      </c>
      <c r="M21" s="15">
        <v>1.36494389069216</v>
      </c>
      <c r="N21" s="15"/>
      <c r="O21" s="15"/>
      <c r="P21" s="15"/>
      <c r="Q21" s="15"/>
      <c r="R21" s="15">
        <v>1.15187723933368</v>
      </c>
      <c r="S21" s="15">
        <v>5.8685879662461602</v>
      </c>
      <c r="T21" s="15"/>
      <c r="U21" s="20">
        <v>0.78758407451154999</v>
      </c>
      <c r="W21" s="21">
        <f t="shared" si="46"/>
        <v>0.22450093966805212</v>
      </c>
      <c r="X21" s="15">
        <f t="shared" si="46"/>
        <v>8.9121058610770701E-2</v>
      </c>
      <c r="Y21" s="15">
        <f t="shared" si="46"/>
        <v>0.22954127701674812</v>
      </c>
      <c r="Z21" s="15">
        <f t="shared" si="46"/>
        <v>0.58299341713480723</v>
      </c>
      <c r="AA21" s="15">
        <f t="shared" si="46"/>
        <v>0.14121994962930748</v>
      </c>
      <c r="AB21" s="15">
        <f t="shared" si="46"/>
        <v>0.41985266779373942</v>
      </c>
      <c r="AC21" s="15">
        <f t="shared" si="46"/>
        <v>8.5572549899579034E-2</v>
      </c>
      <c r="AD21" s="15">
        <f t="shared" si="46"/>
        <v>0.54091772099675972</v>
      </c>
      <c r="AE21" s="15">
        <f t="shared" si="46"/>
        <v>8.7894104801499701E-2</v>
      </c>
      <c r="AF21" s="15">
        <f t="shared" si="46"/>
        <v>4.1712305447495893E-2</v>
      </c>
      <c r="AG21" s="15">
        <f t="shared" si="46"/>
        <v>0.22104873779874001</v>
      </c>
      <c r="AH21" s="15">
        <f t="shared" si="46"/>
        <v>0.15807109330540359</v>
      </c>
      <c r="AI21" s="15"/>
      <c r="AJ21" s="15"/>
      <c r="AK21" s="15"/>
      <c r="AL21" s="15"/>
      <c r="AM21" s="15">
        <f t="shared" si="43"/>
        <v>0.13339632186840533</v>
      </c>
      <c r="AN21" s="15">
        <f t="shared" si="44"/>
        <v>0.67962802156875046</v>
      </c>
      <c r="AO21" s="15"/>
      <c r="AP21" s="20">
        <f t="shared" si="45"/>
        <v>9.120834678767227E-2</v>
      </c>
      <c r="BT21" s="4">
        <v>0.8</v>
      </c>
      <c r="BU21" s="1">
        <v>1</v>
      </c>
      <c r="BV21" s="1">
        <v>1</v>
      </c>
      <c r="BW21" s="1">
        <v>0</v>
      </c>
      <c r="BX21" s="1">
        <v>1</v>
      </c>
      <c r="BY21" s="1">
        <v>0</v>
      </c>
      <c r="BZ21" s="1">
        <v>0</v>
      </c>
      <c r="CA21" s="1">
        <v>0</v>
      </c>
      <c r="CB21" s="1">
        <v>0</v>
      </c>
      <c r="CC21" s="1">
        <v>1</v>
      </c>
      <c r="CD21" s="1">
        <v>1</v>
      </c>
      <c r="CE21" s="1">
        <v>1</v>
      </c>
      <c r="CF21" s="1">
        <v>1</v>
      </c>
      <c r="CG21" s="1">
        <v>1</v>
      </c>
      <c r="CH21" s="1">
        <v>0</v>
      </c>
      <c r="CI21" s="1">
        <v>2</v>
      </c>
      <c r="CJ21" s="1">
        <v>2</v>
      </c>
      <c r="CK21" s="1">
        <v>1</v>
      </c>
      <c r="CL21" s="1">
        <v>0</v>
      </c>
      <c r="CM21" s="1">
        <v>1</v>
      </c>
      <c r="CN21" s="5">
        <v>1</v>
      </c>
    </row>
    <row r="22" spans="2:92" x14ac:dyDescent="0.25">
      <c r="B22" s="21">
        <v>3.6478715974120899</v>
      </c>
      <c r="C22" s="15">
        <v>0.77135736455734305</v>
      </c>
      <c r="D22" s="15">
        <v>2.7989052522466999</v>
      </c>
      <c r="E22" s="15">
        <v>1.8893029481355801</v>
      </c>
      <c r="F22" s="15">
        <v>1.1318133177494301</v>
      </c>
      <c r="G22" s="15">
        <v>0.17762310928016301</v>
      </c>
      <c r="H22" s="15">
        <v>4.6723468438050197</v>
      </c>
      <c r="I22" s="15">
        <v>1.1488795654009001</v>
      </c>
      <c r="J22" s="15">
        <v>2.3727447019464201</v>
      </c>
      <c r="K22" s="15">
        <v>5.08949889050281</v>
      </c>
      <c r="L22" s="15">
        <v>4.74895487656232</v>
      </c>
      <c r="M22" s="15">
        <v>2.7004058791485899</v>
      </c>
      <c r="N22" s="15"/>
      <c r="O22" s="15"/>
      <c r="P22" s="15"/>
      <c r="Q22" s="15"/>
      <c r="R22" s="15">
        <v>6.1167138855258303</v>
      </c>
      <c r="S22" s="15">
        <v>2.5494467653832502</v>
      </c>
      <c r="T22" s="15"/>
      <c r="U22" s="20">
        <v>6.8301410714012096</v>
      </c>
      <c r="W22" s="21">
        <f t="shared" si="46"/>
        <v>0.422451835253282</v>
      </c>
      <c r="X22" s="15">
        <f t="shared" si="46"/>
        <v>8.9329167869987611E-2</v>
      </c>
      <c r="Y22" s="15">
        <f t="shared" si="46"/>
        <v>0.32413494525149972</v>
      </c>
      <c r="Z22" s="15">
        <f t="shared" si="46"/>
        <v>0.21879594072212857</v>
      </c>
      <c r="AA22" s="15">
        <f t="shared" si="46"/>
        <v>0.13107276407057672</v>
      </c>
      <c r="AB22" s="15">
        <f t="shared" si="46"/>
        <v>2.0570134253637871E-2</v>
      </c>
      <c r="AC22" s="15">
        <f t="shared" si="46"/>
        <v>0.54109401781181465</v>
      </c>
      <c r="AD22" s="15">
        <f t="shared" si="46"/>
        <v>0.13304916796767807</v>
      </c>
      <c r="AE22" s="15">
        <f t="shared" si="46"/>
        <v>0.2747822468959375</v>
      </c>
      <c r="AF22" s="15">
        <f t="shared" si="46"/>
        <v>0.5894034615521494</v>
      </c>
      <c r="AG22" s="15">
        <f t="shared" si="46"/>
        <v>0.54996582241601855</v>
      </c>
      <c r="AH22" s="15">
        <f t="shared" si="46"/>
        <v>0.31272795357829647</v>
      </c>
      <c r="AI22" s="15"/>
      <c r="AJ22" s="15"/>
      <c r="AK22" s="15"/>
      <c r="AL22" s="15"/>
      <c r="AM22" s="15">
        <f t="shared" si="43"/>
        <v>0.70836292826008462</v>
      </c>
      <c r="AN22" s="15">
        <f t="shared" si="44"/>
        <v>0.29524571689441231</v>
      </c>
      <c r="AO22" s="15"/>
      <c r="AP22" s="20">
        <f t="shared" si="45"/>
        <v>0.79098333195150083</v>
      </c>
      <c r="BT22" s="4">
        <v>0.85</v>
      </c>
      <c r="BU22" s="1">
        <v>0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1</v>
      </c>
      <c r="CG22" s="1">
        <v>1</v>
      </c>
      <c r="CH22" s="1">
        <v>0</v>
      </c>
      <c r="CI22" s="1">
        <v>0</v>
      </c>
      <c r="CJ22" s="1">
        <v>0</v>
      </c>
      <c r="CK22" s="1">
        <v>1</v>
      </c>
      <c r="CL22" s="1">
        <v>0</v>
      </c>
      <c r="CM22" s="1">
        <v>0</v>
      </c>
      <c r="CN22" s="5">
        <v>0</v>
      </c>
    </row>
    <row r="23" spans="2:92" x14ac:dyDescent="0.25">
      <c r="B23" s="21">
        <v>4.0507770243354297</v>
      </c>
      <c r="C23" s="15">
        <v>1.0866406029148401</v>
      </c>
      <c r="D23" s="15">
        <v>4.3780506283067897</v>
      </c>
      <c r="E23" s="15">
        <v>5.8610806193797496</v>
      </c>
      <c r="F23" s="15">
        <v>1.4386436795364901</v>
      </c>
      <c r="G23" s="15">
        <v>3.1096375242904402</v>
      </c>
      <c r="H23" s="15">
        <v>1.6323905646777399</v>
      </c>
      <c r="I23" s="15">
        <v>1.9387057329405599</v>
      </c>
      <c r="J23" s="15">
        <v>7.7844974291525995E-2</v>
      </c>
      <c r="K23" s="15"/>
      <c r="L23" s="15">
        <v>4.4916350892397796</v>
      </c>
      <c r="M23" s="15">
        <v>0.82174389342544396</v>
      </c>
      <c r="N23" s="15"/>
      <c r="O23" s="15"/>
      <c r="P23" s="15"/>
      <c r="Q23" s="15"/>
      <c r="R23" s="15">
        <v>0.60837937794603403</v>
      </c>
      <c r="S23" s="15">
        <v>4.9600764077874198</v>
      </c>
      <c r="T23" s="15"/>
      <c r="U23" s="20">
        <v>0.48967767389614503</v>
      </c>
      <c r="W23" s="21">
        <f t="shared" ref="W23:AE25" si="47">B23*(1/((8.61+8.66)/2))</f>
        <v>0.46911140988250488</v>
      </c>
      <c r="X23" s="15">
        <f t="shared" si="47"/>
        <v>0.12584141319222236</v>
      </c>
      <c r="Y23" s="15">
        <f t="shared" si="47"/>
        <v>0.50701223257750894</v>
      </c>
      <c r="Z23" s="15">
        <f t="shared" si="47"/>
        <v>0.67875861255121595</v>
      </c>
      <c r="AA23" s="15">
        <f t="shared" si="47"/>
        <v>0.16660610069907239</v>
      </c>
      <c r="AB23" s="15">
        <f t="shared" si="47"/>
        <v>0.36012015336310832</v>
      </c>
      <c r="AC23" s="15">
        <f t="shared" si="47"/>
        <v>0.18904349330373363</v>
      </c>
      <c r="AD23" s="15">
        <f t="shared" si="47"/>
        <v>0.22451716652467399</v>
      </c>
      <c r="AE23" s="15">
        <f t="shared" si="47"/>
        <v>9.0150520314448181E-3</v>
      </c>
      <c r="AF23" s="15"/>
      <c r="AG23" s="15">
        <f t="shared" ref="AG23:AH25" si="48">L23*(1/((8.61+8.66)/2))</f>
        <v>0.52016619446899592</v>
      </c>
      <c r="AH23" s="15">
        <f t="shared" si="48"/>
        <v>9.5164318868030576E-2</v>
      </c>
      <c r="AI23" s="15"/>
      <c r="AJ23" s="15"/>
      <c r="AK23" s="15"/>
      <c r="AL23" s="15"/>
      <c r="AM23" s="15">
        <f t="shared" si="43"/>
        <v>7.0455052454665199E-2</v>
      </c>
      <c r="AN23" s="15">
        <f t="shared" si="44"/>
        <v>0.57441533384915111</v>
      </c>
      <c r="AO23" s="15"/>
      <c r="AP23" s="20">
        <f t="shared" si="45"/>
        <v>5.6708474104938629E-2</v>
      </c>
      <c r="BT23" s="4">
        <v>0.9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1</v>
      </c>
      <c r="CD23" s="1">
        <v>1</v>
      </c>
      <c r="CE23" s="1">
        <v>0</v>
      </c>
      <c r="CF23" s="1">
        <v>0</v>
      </c>
      <c r="CG23" s="1">
        <v>1</v>
      </c>
      <c r="CH23" s="1">
        <v>1</v>
      </c>
      <c r="CI23" s="1">
        <v>0</v>
      </c>
      <c r="CJ23" s="1">
        <v>1</v>
      </c>
      <c r="CK23" s="1">
        <v>0</v>
      </c>
      <c r="CL23" s="1">
        <v>0</v>
      </c>
      <c r="CM23" s="1">
        <v>1</v>
      </c>
      <c r="CN23" s="5">
        <v>0</v>
      </c>
    </row>
    <row r="24" spans="2:92" x14ac:dyDescent="0.25">
      <c r="B24" s="21">
        <v>4.1460938339203501</v>
      </c>
      <c r="C24" s="15">
        <v>1.14752067549144</v>
      </c>
      <c r="D24" s="15">
        <v>4.3782116839337304</v>
      </c>
      <c r="E24" s="15">
        <v>0.71627133431955503</v>
      </c>
      <c r="F24" s="15">
        <v>0.31716169714098902</v>
      </c>
      <c r="G24" s="15">
        <v>4.7986818424190698</v>
      </c>
      <c r="H24" s="15">
        <v>0.596958474018078</v>
      </c>
      <c r="I24" s="15">
        <v>3.6514395602986598</v>
      </c>
      <c r="J24" s="15">
        <v>0.86632174634058301</v>
      </c>
      <c r="K24" s="15"/>
      <c r="L24" s="15">
        <v>0.72943957688870598</v>
      </c>
      <c r="M24" s="15">
        <v>0.67785937022914899</v>
      </c>
      <c r="N24" s="15"/>
      <c r="O24" s="15"/>
      <c r="P24" s="15"/>
      <c r="Q24" s="15"/>
      <c r="R24" s="15">
        <v>5.8535151622123696</v>
      </c>
      <c r="S24" s="15">
        <v>2.6177199262793001</v>
      </c>
      <c r="T24" s="15"/>
      <c r="U24" s="20">
        <v>0.734635701080115</v>
      </c>
      <c r="W24" s="21">
        <f t="shared" si="47"/>
        <v>0.48014983600698902</v>
      </c>
      <c r="X24" s="15">
        <f t="shared" si="47"/>
        <v>0.13289179797237291</v>
      </c>
      <c r="Y24" s="15">
        <f t="shared" si="47"/>
        <v>0.50703088406875862</v>
      </c>
      <c r="Z24" s="15">
        <f t="shared" si="47"/>
        <v>8.2949778149340486E-2</v>
      </c>
      <c r="AA24" s="15">
        <f t="shared" si="47"/>
        <v>3.6729785424549972E-2</v>
      </c>
      <c r="AB24" s="15">
        <f t="shared" si="47"/>
        <v>0.5557245908997186</v>
      </c>
      <c r="AC24" s="15">
        <f t="shared" si="47"/>
        <v>6.9132423163645401E-2</v>
      </c>
      <c r="AD24" s="15">
        <f t="shared" si="47"/>
        <v>0.4228650330397985</v>
      </c>
      <c r="AE24" s="15">
        <f t="shared" si="47"/>
        <v>0.10032678012050759</v>
      </c>
      <c r="AF24" s="15"/>
      <c r="AG24" s="15">
        <f t="shared" si="48"/>
        <v>8.4474762812820611E-2</v>
      </c>
      <c r="AH24" s="15">
        <f t="shared" si="48"/>
        <v>7.8501374664637982E-2</v>
      </c>
      <c r="AI24" s="15"/>
      <c r="AJ24" s="15"/>
      <c r="AK24" s="15"/>
      <c r="AL24" s="15"/>
      <c r="AM24" s="15">
        <f t="shared" si="43"/>
        <v>0.67788247390994438</v>
      </c>
      <c r="AN24" s="15">
        <f t="shared" si="44"/>
        <v>0.30315227866581357</v>
      </c>
      <c r="AO24" s="15"/>
      <c r="AP24" s="20">
        <f t="shared" si="45"/>
        <v>8.5076514311536192E-2</v>
      </c>
      <c r="BT24" s="4">
        <v>0.95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0</v>
      </c>
      <c r="CC24" s="1">
        <v>1</v>
      </c>
      <c r="CD24" s="1">
        <v>0</v>
      </c>
      <c r="CE24" s="1">
        <v>0</v>
      </c>
      <c r="CF24" s="1">
        <v>0</v>
      </c>
      <c r="CG24" s="1">
        <v>0</v>
      </c>
      <c r="CH24" s="1">
        <v>1</v>
      </c>
      <c r="CI24" s="1">
        <v>0</v>
      </c>
      <c r="CJ24" s="1">
        <v>0</v>
      </c>
      <c r="CK24" s="1">
        <v>0</v>
      </c>
      <c r="CL24" s="1">
        <v>0</v>
      </c>
      <c r="CM24" s="1">
        <v>0</v>
      </c>
      <c r="CN24" s="5">
        <v>1</v>
      </c>
    </row>
    <row r="25" spans="2:92" x14ac:dyDescent="0.25">
      <c r="B25" s="21">
        <v>4.3474888095074897</v>
      </c>
      <c r="C25" s="15">
        <v>1.2341396510899301</v>
      </c>
      <c r="D25" s="15">
        <v>4.4438841994221701</v>
      </c>
      <c r="E25" s="15">
        <v>0.80921818152360003</v>
      </c>
      <c r="F25" s="15">
        <v>0.23283906257405801</v>
      </c>
      <c r="G25" s="15">
        <v>1.28218104297303</v>
      </c>
      <c r="H25" s="15">
        <v>0.64348649495915999</v>
      </c>
      <c r="I25" s="15">
        <v>4.5526738577288697</v>
      </c>
      <c r="J25" s="15">
        <v>1.04500247410322</v>
      </c>
      <c r="K25" s="15"/>
      <c r="L25" s="15">
        <v>0.43164625383416499</v>
      </c>
      <c r="M25" s="15">
        <v>5.1395773928349202</v>
      </c>
      <c r="N25" s="15"/>
      <c r="O25" s="15"/>
      <c r="P25" s="15"/>
      <c r="Q25" s="15"/>
      <c r="R25" s="15">
        <v>0.66499829004619704</v>
      </c>
      <c r="S25" s="15">
        <v>1.4867264309552399</v>
      </c>
      <c r="T25" s="15"/>
      <c r="U25" s="20">
        <v>1.8309673117680401</v>
      </c>
      <c r="W25" s="21">
        <f t="shared" si="47"/>
        <v>0.50347293682773475</v>
      </c>
      <c r="X25" s="15">
        <f t="shared" si="47"/>
        <v>0.14292294743369197</v>
      </c>
      <c r="Y25" s="15">
        <f t="shared" si="47"/>
        <v>0.51463627092323916</v>
      </c>
      <c r="Z25" s="15">
        <f t="shared" si="47"/>
        <v>9.3713744241297053E-2</v>
      </c>
      <c r="AA25" s="15">
        <f t="shared" si="47"/>
        <v>2.6964570072270759E-2</v>
      </c>
      <c r="AB25" s="15">
        <f t="shared" si="47"/>
        <v>0.14848651337267285</v>
      </c>
      <c r="AC25" s="15">
        <f t="shared" si="47"/>
        <v>7.452072900511407E-2</v>
      </c>
      <c r="AD25" s="15">
        <f t="shared" si="47"/>
        <v>0.52723495746715343</v>
      </c>
      <c r="AE25" s="15">
        <f t="shared" si="47"/>
        <v>0.12101939480060452</v>
      </c>
      <c r="AF25" s="15"/>
      <c r="AG25" s="15">
        <f t="shared" si="48"/>
        <v>4.9987985389017373E-2</v>
      </c>
      <c r="AH25" s="15">
        <f t="shared" si="48"/>
        <v>0.59520294068730983</v>
      </c>
      <c r="AI25" s="15"/>
      <c r="AJ25" s="15"/>
      <c r="AK25" s="15"/>
      <c r="AL25" s="15"/>
      <c r="AM25" s="15">
        <f t="shared" si="43"/>
        <v>7.7011961788789468E-2</v>
      </c>
      <c r="AN25" s="15">
        <f t="shared" si="44"/>
        <v>0.17217445639319515</v>
      </c>
      <c r="AO25" s="15"/>
      <c r="AP25" s="20">
        <f t="shared" si="45"/>
        <v>0.21204022139757267</v>
      </c>
      <c r="BT25" s="4">
        <v>1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1</v>
      </c>
      <c r="CI25" s="1">
        <v>2</v>
      </c>
      <c r="CJ25" s="1">
        <v>0</v>
      </c>
      <c r="CK25" s="1">
        <v>0</v>
      </c>
      <c r="CL25" s="1">
        <v>0</v>
      </c>
      <c r="CM25" s="1">
        <v>1</v>
      </c>
      <c r="CN25" s="5">
        <v>0</v>
      </c>
    </row>
    <row r="26" spans="2:92" x14ac:dyDescent="0.25">
      <c r="B26" s="21">
        <v>4.3523813389370698</v>
      </c>
      <c r="C26" s="15">
        <v>1.41400354987454</v>
      </c>
      <c r="D26" s="15">
        <v>4.9321516669937298</v>
      </c>
      <c r="E26" s="15">
        <v>0.61141119182019299</v>
      </c>
      <c r="F26" s="15">
        <v>4.3468982584067497</v>
      </c>
      <c r="G26" s="15">
        <v>0.654278191243021</v>
      </c>
      <c r="H26" s="15">
        <v>0.13426038048302999</v>
      </c>
      <c r="I26" s="15">
        <v>1.9238120516802899</v>
      </c>
      <c r="J26" s="15"/>
      <c r="K26" s="15"/>
      <c r="L26" s="15">
        <v>0.37694952680177901</v>
      </c>
      <c r="M26" s="15"/>
      <c r="N26" s="15"/>
      <c r="O26" s="15"/>
      <c r="P26" s="15"/>
      <c r="Q26" s="15"/>
      <c r="R26" s="15">
        <v>0.85815169516189105</v>
      </c>
      <c r="S26" s="15">
        <v>4.4362693122556696</v>
      </c>
      <c r="T26" s="15"/>
      <c r="U26" s="20">
        <v>5.0067778190196703</v>
      </c>
      <c r="W26" s="21">
        <f t="shared" ref="W26:AD28" si="49">B26*(1/((8.61+8.66)/2))</f>
        <v>0.5040395296974024</v>
      </c>
      <c r="X26" s="15">
        <f t="shared" si="49"/>
        <v>0.16375258249849914</v>
      </c>
      <c r="Y26" s="15">
        <f t="shared" si="49"/>
        <v>0.57118143219383088</v>
      </c>
      <c r="Z26" s="15">
        <f t="shared" si="49"/>
        <v>7.0806160025500053E-2</v>
      </c>
      <c r="AA26" s="15">
        <f t="shared" si="49"/>
        <v>0.50340454642811228</v>
      </c>
      <c r="AB26" s="15">
        <f t="shared" si="49"/>
        <v>7.5770491168850151E-2</v>
      </c>
      <c r="AC26" s="15">
        <f t="shared" si="49"/>
        <v>1.5548393802319628E-2</v>
      </c>
      <c r="AD26" s="15">
        <f t="shared" si="49"/>
        <v>0.22279236267287666</v>
      </c>
      <c r="AE26" s="15"/>
      <c r="AF26" s="15"/>
      <c r="AG26" s="15">
        <f t="shared" ref="AG26:AG33" si="50">L26*(1/((8.61+8.66)/2))</f>
        <v>4.3653680000206023E-2</v>
      </c>
      <c r="AH26" s="15"/>
      <c r="AI26" s="15"/>
      <c r="AJ26" s="15"/>
      <c r="AK26" s="15"/>
      <c r="AL26" s="15"/>
      <c r="AM26" s="15">
        <f t="shared" si="43"/>
        <v>9.9380624801608697E-2</v>
      </c>
      <c r="AN26" s="15">
        <f t="shared" si="44"/>
        <v>0.51375440790453619</v>
      </c>
      <c r="AO26" s="15"/>
      <c r="AP26" s="20">
        <f t="shared" si="45"/>
        <v>0.57982371963169321</v>
      </c>
      <c r="BT26" s="4">
        <v>1.05</v>
      </c>
      <c r="BU26" s="1">
        <v>0</v>
      </c>
      <c r="BV26" s="1">
        <v>0</v>
      </c>
      <c r="BW26" s="1">
        <v>1</v>
      </c>
      <c r="BX26" s="1">
        <v>0</v>
      </c>
      <c r="BY26" s="1">
        <v>0</v>
      </c>
      <c r="BZ26" s="1">
        <v>0</v>
      </c>
      <c r="CA26" s="1">
        <v>0</v>
      </c>
      <c r="CB26" s="1">
        <v>0</v>
      </c>
      <c r="CC26" s="1">
        <v>1</v>
      </c>
      <c r="CD26" s="1">
        <v>0</v>
      </c>
      <c r="CE26" s="1">
        <v>1</v>
      </c>
      <c r="CF26" s="1">
        <v>0</v>
      </c>
      <c r="CG26" s="1">
        <v>1</v>
      </c>
      <c r="CH26" s="1">
        <v>0</v>
      </c>
      <c r="CI26" s="1">
        <v>0</v>
      </c>
      <c r="CJ26" s="1">
        <v>1</v>
      </c>
      <c r="CK26" s="1">
        <v>0</v>
      </c>
      <c r="CL26" s="1">
        <v>0</v>
      </c>
      <c r="CM26" s="1">
        <v>0</v>
      </c>
      <c r="CN26" s="5">
        <v>0</v>
      </c>
    </row>
    <row r="27" spans="2:92" ht="15.75" thickBot="1" x14ac:dyDescent="0.3">
      <c r="B27" s="21">
        <v>4.5505269793032097</v>
      </c>
      <c r="C27" s="15">
        <v>1.4345969384361601</v>
      </c>
      <c r="D27" s="15">
        <v>5.3235195215676301</v>
      </c>
      <c r="E27" s="15">
        <v>4.8932756020108199</v>
      </c>
      <c r="F27" s="15">
        <v>0.92837322750315798</v>
      </c>
      <c r="G27" s="15">
        <v>5.6524257411644703</v>
      </c>
      <c r="H27" s="15">
        <v>4.9250256301374797</v>
      </c>
      <c r="I27" s="15">
        <v>1.87072685157935</v>
      </c>
      <c r="J27" s="15"/>
      <c r="K27" s="15"/>
      <c r="L27" s="15">
        <v>0.29474370896983698</v>
      </c>
      <c r="M27" s="15"/>
      <c r="N27" s="15"/>
      <c r="O27" s="15"/>
      <c r="P27" s="15"/>
      <c r="Q27" s="15"/>
      <c r="R27" s="15">
        <v>5.2265831232883704</v>
      </c>
      <c r="S27" s="15"/>
      <c r="T27" s="15"/>
      <c r="U27" s="20"/>
      <c r="W27" s="21">
        <f t="shared" si="49"/>
        <v>0.52698633228757497</v>
      </c>
      <c r="X27" s="15">
        <f t="shared" si="49"/>
        <v>0.16613745668050495</v>
      </c>
      <c r="Y27" s="15">
        <f t="shared" si="49"/>
        <v>0.61650486642358193</v>
      </c>
      <c r="Z27" s="15">
        <f t="shared" si="49"/>
        <v>0.56667928222476205</v>
      </c>
      <c r="AA27" s="15">
        <f t="shared" si="49"/>
        <v>0.10751282310401367</v>
      </c>
      <c r="AB27" s="15">
        <f t="shared" si="49"/>
        <v>0.65459475867567696</v>
      </c>
      <c r="AC27" s="15">
        <f t="shared" si="49"/>
        <v>0.57035618183410308</v>
      </c>
      <c r="AD27" s="15">
        <f t="shared" si="49"/>
        <v>0.2166446846067574</v>
      </c>
      <c r="AE27" s="15"/>
      <c r="AF27" s="15"/>
      <c r="AG27" s="15">
        <f t="shared" si="50"/>
        <v>3.4133608450473307E-2</v>
      </c>
      <c r="AH27" s="15"/>
      <c r="AI27" s="15"/>
      <c r="AJ27" s="15"/>
      <c r="AK27" s="15"/>
      <c r="AL27" s="15"/>
      <c r="AM27" s="15">
        <f>R27*(1/((8.61+8.66)/2))</f>
        <v>0.60527887936171054</v>
      </c>
      <c r="AN27" s="15"/>
      <c r="AO27" s="15"/>
      <c r="AP27" s="20"/>
      <c r="BT27" s="6">
        <v>1.1000000000000001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7">
        <v>0</v>
      </c>
    </row>
    <row r="28" spans="2:92" ht="15.75" thickBot="1" x14ac:dyDescent="0.3">
      <c r="B28" s="21">
        <v>4.74410896709818</v>
      </c>
      <c r="C28" s="15">
        <v>1.55659985748885</v>
      </c>
      <c r="D28" s="15">
        <v>5.5933770745261402</v>
      </c>
      <c r="E28" s="15">
        <v>3.2809028962993998</v>
      </c>
      <c r="F28" s="15">
        <v>0.67816370126166003</v>
      </c>
      <c r="G28" s="15">
        <v>4.8642623449119498</v>
      </c>
      <c r="H28" s="15">
        <v>0.62101830363272403</v>
      </c>
      <c r="I28" s="15">
        <v>1.0440901662833999</v>
      </c>
      <c r="J28" s="15"/>
      <c r="K28" s="15"/>
      <c r="L28" s="15">
        <v>0.55135759611850599</v>
      </c>
      <c r="M28" s="15"/>
      <c r="N28" s="15"/>
      <c r="O28" s="15"/>
      <c r="P28" s="15"/>
      <c r="Q28" s="15"/>
      <c r="R28" s="15"/>
      <c r="S28" s="15"/>
      <c r="T28" s="15"/>
      <c r="U28" s="20"/>
      <c r="W28" s="21">
        <f t="shared" si="49"/>
        <v>0.54940462850007876</v>
      </c>
      <c r="X28" s="15">
        <f t="shared" si="49"/>
        <v>0.18026634134207875</v>
      </c>
      <c r="Y28" s="15">
        <f t="shared" si="49"/>
        <v>0.64775646491327621</v>
      </c>
      <c r="Z28" s="15">
        <f t="shared" si="49"/>
        <v>0.3799540123102953</v>
      </c>
      <c r="AA28" s="15">
        <f t="shared" si="49"/>
        <v>7.8536618559543719E-2</v>
      </c>
      <c r="AB28" s="15">
        <f t="shared" si="49"/>
        <v>0.56331932193537348</v>
      </c>
      <c r="AC28" s="15">
        <f t="shared" si="49"/>
        <v>7.1918738116123232E-2</v>
      </c>
      <c r="AD28" s="15">
        <f t="shared" si="49"/>
        <v>0.12091374247636363</v>
      </c>
      <c r="AE28" s="15"/>
      <c r="AF28" s="15"/>
      <c r="AG28" s="15">
        <f t="shared" si="50"/>
        <v>6.3851487680197563E-2</v>
      </c>
      <c r="AH28" s="15"/>
      <c r="AI28" s="15"/>
      <c r="AJ28" s="15"/>
      <c r="AK28" s="15"/>
      <c r="AL28" s="15"/>
      <c r="AM28" s="15"/>
      <c r="AN28" s="15"/>
      <c r="AO28" s="15"/>
      <c r="AP28" s="20"/>
      <c r="BT28" s="180" t="s">
        <v>25</v>
      </c>
      <c r="BU28" s="181"/>
      <c r="BV28" s="181"/>
      <c r="BW28" s="181"/>
      <c r="BX28" s="181"/>
      <c r="BY28" s="181"/>
      <c r="BZ28" s="181"/>
      <c r="CA28" s="181"/>
      <c r="CB28" s="181"/>
      <c r="CC28" s="181"/>
      <c r="CD28" s="181"/>
      <c r="CE28" s="181"/>
      <c r="CF28" s="181"/>
      <c r="CG28" s="181"/>
      <c r="CH28" s="181"/>
      <c r="CI28" s="181"/>
      <c r="CJ28" s="181"/>
      <c r="CK28" s="181"/>
      <c r="CL28" s="181"/>
      <c r="CM28" s="181"/>
      <c r="CN28" s="182"/>
    </row>
    <row r="29" spans="2:92" ht="15.75" thickBot="1" x14ac:dyDescent="0.3">
      <c r="B29" s="21">
        <v>4.9596171021905899</v>
      </c>
      <c r="C29" s="15">
        <v>1.6648196941157201</v>
      </c>
      <c r="D29" s="15">
        <v>5.8806879739379596</v>
      </c>
      <c r="E29" s="15"/>
      <c r="F29" s="15">
        <v>5.0357781472872096</v>
      </c>
      <c r="G29" s="15">
        <v>0.408531713875328</v>
      </c>
      <c r="H29" s="15">
        <v>0.78229046375783395</v>
      </c>
      <c r="I29" s="15">
        <v>5.5807419997479499</v>
      </c>
      <c r="J29" s="15"/>
      <c r="K29" s="15"/>
      <c r="L29" s="15">
        <v>0.78335994515218899</v>
      </c>
      <c r="M29" s="15"/>
      <c r="N29" s="15"/>
      <c r="O29" s="15"/>
      <c r="P29" s="15"/>
      <c r="Q29" s="15"/>
      <c r="R29" s="15"/>
      <c r="S29" s="15"/>
      <c r="T29" s="15"/>
      <c r="U29" s="20"/>
      <c r="W29" s="21">
        <f t="shared" ref="W29:Y31" si="51">B29*(1/((8.61+8.66)/2))</f>
        <v>0.57436214269723107</v>
      </c>
      <c r="X29" s="15">
        <f t="shared" si="51"/>
        <v>0.19279903811415403</v>
      </c>
      <c r="Y29" s="15">
        <f t="shared" si="51"/>
        <v>0.68102929634487086</v>
      </c>
      <c r="Z29" s="15"/>
      <c r="AA29" s="15">
        <f>F29*(1/((8.61+8.66)/2))</f>
        <v>0.5831821826620972</v>
      </c>
      <c r="AB29" s="15">
        <f>G29*(1/((8.61+8.66)/2))</f>
        <v>4.7311142313297971E-2</v>
      </c>
      <c r="AC29" s="15">
        <f>H29*(1/((8.61+8.66)/2))</f>
        <v>9.0595305588631617E-2</v>
      </c>
      <c r="AD29" s="15">
        <f>I29*(1/((8.61+8.66)/2))</f>
        <v>0.64629322521690213</v>
      </c>
      <c r="AE29" s="15"/>
      <c r="AF29" s="15"/>
      <c r="AG29" s="15">
        <f t="shared" si="50"/>
        <v>9.0719159832332252E-2</v>
      </c>
      <c r="AH29" s="15"/>
      <c r="AI29" s="15"/>
      <c r="AJ29" s="15"/>
      <c r="AK29" s="15"/>
      <c r="AL29" s="15"/>
      <c r="AM29" s="15"/>
      <c r="AN29" s="15"/>
      <c r="AO29" s="15"/>
      <c r="AP29" s="20"/>
      <c r="BT29" s="26" t="s">
        <v>68</v>
      </c>
      <c r="BU29" s="125" t="s">
        <v>71</v>
      </c>
      <c r="BV29" s="17" t="s">
        <v>0</v>
      </c>
      <c r="BW29" s="17" t="s">
        <v>1</v>
      </c>
      <c r="BX29" s="17" t="s">
        <v>2</v>
      </c>
      <c r="BY29" s="17" t="s">
        <v>3</v>
      </c>
      <c r="BZ29" s="17" t="s">
        <v>4</v>
      </c>
      <c r="CA29" s="17" t="s">
        <v>5</v>
      </c>
      <c r="CB29" s="17" t="s">
        <v>6</v>
      </c>
      <c r="CC29" s="17" t="s">
        <v>7</v>
      </c>
      <c r="CD29" s="17" t="s">
        <v>8</v>
      </c>
      <c r="CE29" s="17" t="s">
        <v>9</v>
      </c>
      <c r="CF29" s="17" t="s">
        <v>10</v>
      </c>
      <c r="CG29" s="17" t="s">
        <v>11</v>
      </c>
      <c r="CH29" s="17" t="s">
        <v>12</v>
      </c>
      <c r="CI29" s="17" t="s">
        <v>13</v>
      </c>
      <c r="CJ29" s="17" t="s">
        <v>14</v>
      </c>
      <c r="CK29" s="17" t="s">
        <v>15</v>
      </c>
      <c r="CL29" s="17" t="s">
        <v>16</v>
      </c>
      <c r="CM29" s="17" t="s">
        <v>17</v>
      </c>
      <c r="CN29" s="18" t="s">
        <v>18</v>
      </c>
    </row>
    <row r="30" spans="2:92" ht="15.75" thickTop="1" x14ac:dyDescent="0.25">
      <c r="B30" s="21">
        <v>5.0945616021819804</v>
      </c>
      <c r="C30" s="15">
        <v>1.9141190571255</v>
      </c>
      <c r="D30" s="15">
        <v>6.0910370008571597</v>
      </c>
      <c r="E30" s="15"/>
      <c r="F30" s="15">
        <v>0.90024072783537901</v>
      </c>
      <c r="G30" s="15"/>
      <c r="H30" s="15">
        <v>2.2019310826430001</v>
      </c>
      <c r="I30" s="15"/>
      <c r="J30" s="15"/>
      <c r="K30" s="15"/>
      <c r="L30" s="15">
        <v>0.55138826594630397</v>
      </c>
      <c r="M30" s="15"/>
      <c r="N30" s="15"/>
      <c r="O30" s="15"/>
      <c r="P30" s="15"/>
      <c r="Q30" s="15"/>
      <c r="R30" s="15"/>
      <c r="S30" s="15"/>
      <c r="T30" s="15"/>
      <c r="U30" s="20"/>
      <c r="W30" s="21">
        <f t="shared" si="51"/>
        <v>0.58998976284678406</v>
      </c>
      <c r="X30" s="15">
        <f t="shared" si="51"/>
        <v>0.22166983869432544</v>
      </c>
      <c r="Y30" s="15">
        <f t="shared" si="51"/>
        <v>0.70538934578542678</v>
      </c>
      <c r="Z30" s="15"/>
      <c r="AA30" s="15">
        <f t="shared" ref="AA30:AA41" si="52">F30*(1/((8.61+8.66)/2))</f>
        <v>0.10425486135904795</v>
      </c>
      <c r="AB30" s="15"/>
      <c r="AC30" s="15">
        <f t="shared" ref="AC30:AC35" si="53">H30*(1/((8.61+8.66)/2))</f>
        <v>0.25500070441725536</v>
      </c>
      <c r="AD30" s="15"/>
      <c r="AE30" s="15"/>
      <c r="AF30" s="15"/>
      <c r="AG30" s="15">
        <f t="shared" si="50"/>
        <v>6.3855039484227438E-2</v>
      </c>
      <c r="AH30" s="15"/>
      <c r="AI30" s="15"/>
      <c r="AJ30" s="15"/>
      <c r="AK30" s="15"/>
      <c r="AL30" s="15"/>
      <c r="AM30" s="15"/>
      <c r="AN30" s="15"/>
      <c r="AO30" s="15"/>
      <c r="AP30" s="20"/>
      <c r="BT30" s="4">
        <v>0</v>
      </c>
      <c r="BU30" s="8">
        <f t="shared" ref="BU30:CN30" si="54">BU55/BU$77</f>
        <v>0</v>
      </c>
      <c r="BV30" s="8">
        <f t="shared" si="54"/>
        <v>0</v>
      </c>
      <c r="BW30" s="8">
        <f t="shared" si="54"/>
        <v>0</v>
      </c>
      <c r="BX30" s="8">
        <f t="shared" si="54"/>
        <v>0</v>
      </c>
      <c r="BY30" s="8">
        <f t="shared" si="54"/>
        <v>0</v>
      </c>
      <c r="BZ30" s="8">
        <f t="shared" si="54"/>
        <v>0</v>
      </c>
      <c r="CA30" s="8">
        <f t="shared" si="54"/>
        <v>0</v>
      </c>
      <c r="CB30" s="8">
        <f t="shared" si="54"/>
        <v>0</v>
      </c>
      <c r="CC30" s="8">
        <f t="shared" si="54"/>
        <v>0</v>
      </c>
      <c r="CD30" s="8">
        <f t="shared" si="54"/>
        <v>0</v>
      </c>
      <c r="CE30" s="8">
        <f t="shared" si="54"/>
        <v>0</v>
      </c>
      <c r="CF30" s="8">
        <f t="shared" si="54"/>
        <v>0</v>
      </c>
      <c r="CG30" s="8">
        <f t="shared" si="54"/>
        <v>0</v>
      </c>
      <c r="CH30" s="8">
        <f t="shared" si="54"/>
        <v>0</v>
      </c>
      <c r="CI30" s="8">
        <f t="shared" si="54"/>
        <v>0</v>
      </c>
      <c r="CJ30" s="8">
        <f t="shared" si="54"/>
        <v>0</v>
      </c>
      <c r="CK30" s="8">
        <f t="shared" si="54"/>
        <v>0</v>
      </c>
      <c r="CL30" s="8">
        <f t="shared" si="54"/>
        <v>0</v>
      </c>
      <c r="CM30" s="8">
        <f t="shared" si="54"/>
        <v>0</v>
      </c>
      <c r="CN30" s="9">
        <f t="shared" si="54"/>
        <v>0</v>
      </c>
    </row>
    <row r="31" spans="2:92" x14ac:dyDescent="0.25">
      <c r="B31" s="21">
        <v>5.6958089550275002</v>
      </c>
      <c r="C31" s="15">
        <v>1.95822240889409</v>
      </c>
      <c r="D31" s="15">
        <v>8.8919219744095503</v>
      </c>
      <c r="E31" s="15"/>
      <c r="F31" s="15">
        <v>0.44694030161118398</v>
      </c>
      <c r="G31" s="15"/>
      <c r="H31" s="15">
        <v>5.4346801100759201</v>
      </c>
      <c r="I31" s="15"/>
      <c r="J31" s="15"/>
      <c r="K31" s="15"/>
      <c r="L31" s="15">
        <v>0.190236877849398</v>
      </c>
      <c r="M31" s="15"/>
      <c r="N31" s="15"/>
      <c r="O31" s="15"/>
      <c r="P31" s="15"/>
      <c r="Q31" s="15"/>
      <c r="R31" s="15"/>
      <c r="S31" s="15"/>
      <c r="T31" s="15"/>
      <c r="U31" s="20"/>
      <c r="W31" s="21">
        <f t="shared" si="51"/>
        <v>0.65961887145657216</v>
      </c>
      <c r="X31" s="15">
        <f t="shared" si="51"/>
        <v>0.2267773490323208</v>
      </c>
      <c r="Y31" s="15">
        <f t="shared" si="51"/>
        <v>1.0297535581250203</v>
      </c>
      <c r="Z31" s="15"/>
      <c r="AA31" s="15">
        <f t="shared" si="52"/>
        <v>5.1759154789946034E-2</v>
      </c>
      <c r="AB31" s="15"/>
      <c r="AC31" s="15">
        <f t="shared" si="53"/>
        <v>0.62937812508117197</v>
      </c>
      <c r="AD31" s="15"/>
      <c r="AE31" s="15"/>
      <c r="AF31" s="15"/>
      <c r="AG31" s="15">
        <f t="shared" si="50"/>
        <v>2.2030906525697509E-2</v>
      </c>
      <c r="AH31" s="15"/>
      <c r="AI31" s="15"/>
      <c r="AJ31" s="15"/>
      <c r="AK31" s="15"/>
      <c r="AL31" s="15"/>
      <c r="AM31" s="15"/>
      <c r="AN31" s="15"/>
      <c r="AO31" s="15"/>
      <c r="AP31" s="20"/>
      <c r="BT31" s="4">
        <v>0.05</v>
      </c>
      <c r="BU31" s="8">
        <f t="shared" ref="BU31:CN31" si="55">BU56/BU$77</f>
        <v>6.8965517241379309E-2</v>
      </c>
      <c r="BV31" s="8">
        <f t="shared" si="55"/>
        <v>0.25</v>
      </c>
      <c r="BW31" s="8">
        <f t="shared" si="55"/>
        <v>0.25</v>
      </c>
      <c r="BX31" s="8">
        <f t="shared" si="55"/>
        <v>0.04</v>
      </c>
      <c r="BY31" s="8">
        <f t="shared" si="55"/>
        <v>0.15789473684210525</v>
      </c>
      <c r="BZ31" s="8">
        <f t="shared" si="55"/>
        <v>0.11538461538461539</v>
      </c>
      <c r="CA31" s="8">
        <f t="shared" si="55"/>
        <v>9.375E-2</v>
      </c>
      <c r="CB31" s="8">
        <f t="shared" si="55"/>
        <v>7.6923076923076927E-2</v>
      </c>
      <c r="CC31" s="8">
        <f t="shared" si="55"/>
        <v>4.5454545454545456E-2</v>
      </c>
      <c r="CD31" s="8">
        <f t="shared" si="55"/>
        <v>0.10526315789473684</v>
      </c>
      <c r="CE31" s="8">
        <f t="shared" si="55"/>
        <v>0.16666666666666666</v>
      </c>
      <c r="CF31" s="8">
        <f t="shared" si="55"/>
        <v>0</v>
      </c>
      <c r="CG31" s="8">
        <f t="shared" si="55"/>
        <v>0</v>
      </c>
      <c r="CH31" s="8">
        <f t="shared" si="55"/>
        <v>0</v>
      </c>
      <c r="CI31" s="8">
        <f t="shared" si="55"/>
        <v>7.1428571428571425E-2</v>
      </c>
      <c r="CJ31" s="8">
        <f t="shared" si="55"/>
        <v>0</v>
      </c>
      <c r="CK31" s="8">
        <f t="shared" si="55"/>
        <v>8.3333333333333329E-2</v>
      </c>
      <c r="CL31" s="8">
        <f t="shared" si="55"/>
        <v>8.6956521739130432E-2</v>
      </c>
      <c r="CM31" s="8">
        <f t="shared" si="55"/>
        <v>0</v>
      </c>
      <c r="CN31" s="9">
        <f t="shared" si="55"/>
        <v>0</v>
      </c>
    </row>
    <row r="32" spans="2:92" x14ac:dyDescent="0.25">
      <c r="B32" s="21">
        <v>6.5116648848109104</v>
      </c>
      <c r="C32" s="15">
        <v>2.20941995561504</v>
      </c>
      <c r="D32" s="15"/>
      <c r="E32" s="15"/>
      <c r="F32" s="15">
        <v>1.93879855727015</v>
      </c>
      <c r="G32" s="15"/>
      <c r="H32" s="15">
        <v>6.3560590447894398</v>
      </c>
      <c r="I32" s="15"/>
      <c r="J32" s="15"/>
      <c r="K32" s="15"/>
      <c r="L32" s="15">
        <v>5.0711551238186496</v>
      </c>
      <c r="M32" s="15"/>
      <c r="N32" s="15"/>
      <c r="O32" s="15"/>
      <c r="P32" s="15"/>
      <c r="Q32" s="15"/>
      <c r="R32" s="15"/>
      <c r="S32" s="15"/>
      <c r="T32" s="15"/>
      <c r="U32" s="20"/>
      <c r="W32" s="21">
        <f>B32*(1/((8.61+8.66)/2))</f>
        <v>0.75410131844943962</v>
      </c>
      <c r="X32" s="15">
        <f>C32*(1/((8.61+8.66)/2))</f>
        <v>0.25586797401448064</v>
      </c>
      <c r="Y32" s="15"/>
      <c r="Z32" s="15"/>
      <c r="AA32" s="15">
        <f t="shared" si="52"/>
        <v>0.22452791630227564</v>
      </c>
      <c r="AB32" s="15"/>
      <c r="AC32" s="15">
        <f t="shared" si="53"/>
        <v>0.73608095481058944</v>
      </c>
      <c r="AD32" s="15"/>
      <c r="AE32" s="15"/>
      <c r="AF32" s="15"/>
      <c r="AG32" s="15">
        <f t="shared" si="50"/>
        <v>0.58727911103863928</v>
      </c>
      <c r="AH32" s="15"/>
      <c r="AI32" s="15"/>
      <c r="AJ32" s="15"/>
      <c r="AK32" s="15"/>
      <c r="AL32" s="15"/>
      <c r="AM32" s="15"/>
      <c r="AN32" s="15"/>
      <c r="AO32" s="15"/>
      <c r="AP32" s="20"/>
      <c r="BT32" s="4">
        <v>0.1</v>
      </c>
      <c r="BU32" s="8">
        <f t="shared" ref="BU32:CN32" si="56">BU57/BU$77</f>
        <v>0.27586206896551724</v>
      </c>
      <c r="BV32" s="8">
        <f t="shared" si="56"/>
        <v>0.47499999999999998</v>
      </c>
      <c r="BW32" s="8">
        <f t="shared" si="56"/>
        <v>0.35714285714285715</v>
      </c>
      <c r="BX32" s="8">
        <f t="shared" si="56"/>
        <v>0.24</v>
      </c>
      <c r="BY32" s="8">
        <f t="shared" si="56"/>
        <v>0.36842105263157893</v>
      </c>
      <c r="BZ32" s="8">
        <f t="shared" si="56"/>
        <v>0.26923076923076922</v>
      </c>
      <c r="CA32" s="8">
        <f t="shared" si="56"/>
        <v>0.5</v>
      </c>
      <c r="CB32" s="8">
        <f t="shared" si="56"/>
        <v>0.19230769230769232</v>
      </c>
      <c r="CC32" s="8">
        <f t="shared" si="56"/>
        <v>0.18181818181818182</v>
      </c>
      <c r="CD32" s="8">
        <f t="shared" si="56"/>
        <v>0.26315789473684209</v>
      </c>
      <c r="CE32" s="8">
        <f t="shared" si="56"/>
        <v>0.36666666666666664</v>
      </c>
      <c r="CF32" s="8">
        <f t="shared" si="56"/>
        <v>0.22727272727272727</v>
      </c>
      <c r="CG32" s="8">
        <f t="shared" si="56"/>
        <v>0.2</v>
      </c>
      <c r="CH32" s="8">
        <f t="shared" si="56"/>
        <v>0</v>
      </c>
      <c r="CI32" s="8">
        <f t="shared" si="56"/>
        <v>7.1428571428571425E-2</v>
      </c>
      <c r="CJ32" s="8">
        <f t="shared" si="56"/>
        <v>0</v>
      </c>
      <c r="CK32" s="8">
        <f t="shared" si="56"/>
        <v>0.375</v>
      </c>
      <c r="CL32" s="8">
        <f t="shared" si="56"/>
        <v>0.13043478260869565</v>
      </c>
      <c r="CM32" s="8">
        <f t="shared" si="56"/>
        <v>7.1428571428571425E-2</v>
      </c>
      <c r="CN32" s="9">
        <f t="shared" si="56"/>
        <v>0.17391304347826086</v>
      </c>
    </row>
    <row r="33" spans="2:92" x14ac:dyDescent="0.25">
      <c r="B33" s="21"/>
      <c r="C33" s="15">
        <v>2.7057229240665901</v>
      </c>
      <c r="D33" s="15"/>
      <c r="E33" s="15"/>
      <c r="F33" s="15">
        <v>5.8987979508482704</v>
      </c>
      <c r="G33" s="15"/>
      <c r="H33" s="15">
        <v>0.10637687770627099</v>
      </c>
      <c r="I33" s="15"/>
      <c r="J33" s="15"/>
      <c r="K33" s="15"/>
      <c r="L33" s="15">
        <v>1.1003595044769401</v>
      </c>
      <c r="M33" s="15"/>
      <c r="N33" s="15"/>
      <c r="O33" s="15"/>
      <c r="P33" s="15"/>
      <c r="Q33" s="15"/>
      <c r="R33" s="15"/>
      <c r="S33" s="15"/>
      <c r="T33" s="15"/>
      <c r="U33" s="20"/>
      <c r="W33" s="21"/>
      <c r="X33" s="15">
        <f t="shared" ref="X33:X43" si="57">C33*(1/((8.61+8.66)/2))</f>
        <v>0.31334370863538974</v>
      </c>
      <c r="Y33" s="15"/>
      <c r="Z33" s="15"/>
      <c r="AA33" s="15">
        <f t="shared" si="52"/>
        <v>0.68312657218856632</v>
      </c>
      <c r="AB33" s="15"/>
      <c r="AC33" s="15">
        <f t="shared" si="53"/>
        <v>1.2319267829330747E-2</v>
      </c>
      <c r="AD33" s="15"/>
      <c r="AE33" s="15"/>
      <c r="AF33" s="15"/>
      <c r="AG33" s="15">
        <f t="shared" si="50"/>
        <v>0.12743016843971514</v>
      </c>
      <c r="AH33" s="15"/>
      <c r="AI33" s="15"/>
      <c r="AJ33" s="15"/>
      <c r="AK33" s="15"/>
      <c r="AL33" s="15"/>
      <c r="AM33" s="15"/>
      <c r="AN33" s="15"/>
      <c r="AO33" s="15"/>
      <c r="AP33" s="20"/>
      <c r="BT33" s="4">
        <v>0.15</v>
      </c>
      <c r="BU33" s="8">
        <f t="shared" ref="BU33:CN33" si="58">BU58/BU$77</f>
        <v>0.44827586206896552</v>
      </c>
      <c r="BV33" s="8">
        <f t="shared" si="58"/>
        <v>0.55000000000000004</v>
      </c>
      <c r="BW33" s="8">
        <f t="shared" si="58"/>
        <v>0.42857142857142855</v>
      </c>
      <c r="BX33" s="8">
        <f t="shared" si="58"/>
        <v>0.36</v>
      </c>
      <c r="BY33" s="8">
        <f t="shared" si="58"/>
        <v>0.55263157894736847</v>
      </c>
      <c r="BZ33" s="8">
        <f t="shared" si="58"/>
        <v>0.38461538461538464</v>
      </c>
      <c r="CA33" s="8">
        <f t="shared" si="58"/>
        <v>0.53125</v>
      </c>
      <c r="CB33" s="8">
        <f t="shared" si="58"/>
        <v>0.30769230769230771</v>
      </c>
      <c r="CC33" s="8">
        <f t="shared" si="58"/>
        <v>0.36363636363636365</v>
      </c>
      <c r="CD33" s="8">
        <f t="shared" si="58"/>
        <v>0.26315789473684209</v>
      </c>
      <c r="CE33" s="8">
        <f t="shared" si="58"/>
        <v>0.46666666666666667</v>
      </c>
      <c r="CF33" s="8">
        <f t="shared" si="58"/>
        <v>0.27272727272727271</v>
      </c>
      <c r="CG33" s="8">
        <f t="shared" si="58"/>
        <v>0.26666666666666666</v>
      </c>
      <c r="CH33" s="8">
        <f t="shared" si="58"/>
        <v>0</v>
      </c>
      <c r="CI33" s="8">
        <f t="shared" si="58"/>
        <v>7.1428571428571425E-2</v>
      </c>
      <c r="CJ33" s="8">
        <f t="shared" si="58"/>
        <v>0</v>
      </c>
      <c r="CK33" s="8">
        <f t="shared" si="58"/>
        <v>0.45833333333333331</v>
      </c>
      <c r="CL33" s="8">
        <f t="shared" si="58"/>
        <v>0.13043478260869565</v>
      </c>
      <c r="CM33" s="8">
        <f t="shared" si="58"/>
        <v>7.1428571428571425E-2</v>
      </c>
      <c r="CN33" s="9">
        <f t="shared" si="58"/>
        <v>0.30434782608695654</v>
      </c>
    </row>
    <row r="34" spans="2:92" x14ac:dyDescent="0.25">
      <c r="B34" s="21"/>
      <c r="C34" s="15">
        <v>2.9625832409905</v>
      </c>
      <c r="D34" s="15"/>
      <c r="E34" s="15"/>
      <c r="F34" s="15">
        <v>0.90158720966482297</v>
      </c>
      <c r="G34" s="15"/>
      <c r="H34" s="15">
        <v>1.9369293584655101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20"/>
      <c r="W34" s="21"/>
      <c r="X34" s="15">
        <f t="shared" si="57"/>
        <v>0.34309012634516506</v>
      </c>
      <c r="Y34" s="15"/>
      <c r="Z34" s="15"/>
      <c r="AA34" s="15">
        <f t="shared" si="52"/>
        <v>0.10441079440241147</v>
      </c>
      <c r="AB34" s="15"/>
      <c r="AC34" s="15">
        <f t="shared" si="53"/>
        <v>0.22431144857736077</v>
      </c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20"/>
      <c r="BT34" s="4">
        <v>0.2</v>
      </c>
      <c r="BU34" s="8">
        <f t="shared" ref="BU34:CN34" si="59">BU59/BU$77</f>
        <v>0.48275862068965519</v>
      </c>
      <c r="BV34" s="8">
        <f t="shared" si="59"/>
        <v>0.65</v>
      </c>
      <c r="BW34" s="8">
        <f t="shared" si="59"/>
        <v>0.5</v>
      </c>
      <c r="BX34" s="8">
        <f t="shared" si="59"/>
        <v>0.44</v>
      </c>
      <c r="BY34" s="8">
        <f t="shared" si="59"/>
        <v>0.63157894736842102</v>
      </c>
      <c r="BZ34" s="8">
        <f t="shared" si="59"/>
        <v>0.42307692307692307</v>
      </c>
      <c r="CA34" s="8">
        <f t="shared" si="59"/>
        <v>0.59375</v>
      </c>
      <c r="CB34" s="8">
        <f t="shared" si="59"/>
        <v>0.38461538461538464</v>
      </c>
      <c r="CC34" s="8">
        <f t="shared" si="59"/>
        <v>0.40909090909090912</v>
      </c>
      <c r="CD34" s="8">
        <f t="shared" si="59"/>
        <v>0.36842105263157893</v>
      </c>
      <c r="CE34" s="8">
        <f t="shared" si="59"/>
        <v>0.53333333333333333</v>
      </c>
      <c r="CF34" s="8">
        <f t="shared" si="59"/>
        <v>0.36363636363636365</v>
      </c>
      <c r="CG34" s="8">
        <f t="shared" si="59"/>
        <v>0.26666666666666666</v>
      </c>
      <c r="CH34" s="8">
        <f t="shared" si="59"/>
        <v>0</v>
      </c>
      <c r="CI34" s="8">
        <f t="shared" si="59"/>
        <v>0.14285714285714285</v>
      </c>
      <c r="CJ34" s="8">
        <f t="shared" si="59"/>
        <v>8.3333333333333329E-2</v>
      </c>
      <c r="CK34" s="8">
        <f t="shared" si="59"/>
        <v>0.5</v>
      </c>
      <c r="CL34" s="8">
        <f t="shared" si="59"/>
        <v>0.30434782608695654</v>
      </c>
      <c r="CM34" s="8">
        <f t="shared" si="59"/>
        <v>0.14285714285714285</v>
      </c>
      <c r="CN34" s="9">
        <f t="shared" si="59"/>
        <v>0.39130434782608697</v>
      </c>
    </row>
    <row r="35" spans="2:92" x14ac:dyDescent="0.25">
      <c r="B35" s="21"/>
      <c r="C35" s="15">
        <v>3.26060502749174</v>
      </c>
      <c r="D35" s="15"/>
      <c r="E35" s="15"/>
      <c r="F35" s="15">
        <v>4.4858751193800703</v>
      </c>
      <c r="G35" s="15"/>
      <c r="H35" s="15">
        <v>1.9899852988643101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20"/>
      <c r="W35" s="21"/>
      <c r="X35" s="15">
        <f t="shared" si="57"/>
        <v>0.37760336160877128</v>
      </c>
      <c r="Y35" s="15"/>
      <c r="Z35" s="15"/>
      <c r="AA35" s="15">
        <f t="shared" si="52"/>
        <v>0.51949914526694507</v>
      </c>
      <c r="AB35" s="15"/>
      <c r="AC35" s="15">
        <f t="shared" si="53"/>
        <v>0.23045573814294268</v>
      </c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20"/>
      <c r="BT35" s="4">
        <v>0.25</v>
      </c>
      <c r="BU35" s="8">
        <f t="shared" ref="BU35:CN35" si="60">BU60/BU$77</f>
        <v>0.62068965517241381</v>
      </c>
      <c r="BV35" s="8">
        <f t="shared" si="60"/>
        <v>0.7</v>
      </c>
      <c r="BW35" s="8">
        <f t="shared" si="60"/>
        <v>0.6428571428571429</v>
      </c>
      <c r="BX35" s="8">
        <f t="shared" si="60"/>
        <v>0.6</v>
      </c>
      <c r="BY35" s="8">
        <f t="shared" si="60"/>
        <v>0.71052631578947367</v>
      </c>
      <c r="BZ35" s="8">
        <f t="shared" si="60"/>
        <v>0.57692307692307687</v>
      </c>
      <c r="CA35" s="8">
        <f t="shared" si="60"/>
        <v>0.65625</v>
      </c>
      <c r="CB35" s="8">
        <f t="shared" si="60"/>
        <v>0.57692307692307687</v>
      </c>
      <c r="CC35" s="8">
        <f t="shared" si="60"/>
        <v>0.45454545454545453</v>
      </c>
      <c r="CD35" s="8">
        <f t="shared" si="60"/>
        <v>0.47368421052631576</v>
      </c>
      <c r="CE35" s="8">
        <f t="shared" si="60"/>
        <v>0.73333333333333328</v>
      </c>
      <c r="CF35" s="8">
        <f t="shared" si="60"/>
        <v>0.45454545454545453</v>
      </c>
      <c r="CG35" s="8">
        <f t="shared" si="60"/>
        <v>0.4</v>
      </c>
      <c r="CH35" s="8">
        <f t="shared" si="60"/>
        <v>0</v>
      </c>
      <c r="CI35" s="8">
        <f t="shared" si="60"/>
        <v>0.42857142857142855</v>
      </c>
      <c r="CJ35" s="8">
        <f t="shared" si="60"/>
        <v>0.25</v>
      </c>
      <c r="CK35" s="8">
        <f t="shared" si="60"/>
        <v>0.58333333333333337</v>
      </c>
      <c r="CL35" s="8">
        <f t="shared" si="60"/>
        <v>0.47826086956521741</v>
      </c>
      <c r="CM35" s="8">
        <f t="shared" si="60"/>
        <v>0.2857142857142857</v>
      </c>
      <c r="CN35" s="9">
        <f t="shared" si="60"/>
        <v>0.56521739130434778</v>
      </c>
    </row>
    <row r="36" spans="2:92" x14ac:dyDescent="0.25">
      <c r="B36" s="21"/>
      <c r="C36" s="15">
        <v>3.56042819803399</v>
      </c>
      <c r="D36" s="15"/>
      <c r="E36" s="15"/>
      <c r="F36" s="15">
        <v>0.246075844998074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20"/>
      <c r="W36" s="21"/>
      <c r="X36" s="15">
        <f t="shared" si="57"/>
        <v>0.41232521112148118</v>
      </c>
      <c r="Y36" s="15"/>
      <c r="Z36" s="15"/>
      <c r="AA36" s="15">
        <f t="shared" si="52"/>
        <v>2.8497492182753215E-2</v>
      </c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20"/>
      <c r="BT36" s="4">
        <v>0.3</v>
      </c>
      <c r="BU36" s="8">
        <f t="shared" ref="BU36:CN36" si="61">BU61/BU$77</f>
        <v>0.62068965517241381</v>
      </c>
      <c r="BV36" s="8">
        <f t="shared" si="61"/>
        <v>0.72499999999999998</v>
      </c>
      <c r="BW36" s="8">
        <f t="shared" si="61"/>
        <v>0.6428571428571429</v>
      </c>
      <c r="BX36" s="8">
        <f t="shared" si="61"/>
        <v>0.6</v>
      </c>
      <c r="BY36" s="8">
        <f t="shared" si="61"/>
        <v>0.71052631578947367</v>
      </c>
      <c r="BZ36" s="8">
        <f t="shared" si="61"/>
        <v>0.57692307692307687</v>
      </c>
      <c r="CA36" s="8">
        <f t="shared" si="61"/>
        <v>0.6875</v>
      </c>
      <c r="CB36" s="8">
        <f t="shared" si="61"/>
        <v>0.57692307692307687</v>
      </c>
      <c r="CC36" s="8">
        <f t="shared" si="61"/>
        <v>0.59090909090909094</v>
      </c>
      <c r="CD36" s="8">
        <f t="shared" si="61"/>
        <v>0.47368421052631576</v>
      </c>
      <c r="CE36" s="8">
        <f t="shared" si="61"/>
        <v>0.73333333333333328</v>
      </c>
      <c r="CF36" s="8">
        <f t="shared" si="61"/>
        <v>0.5</v>
      </c>
      <c r="CG36" s="8">
        <f t="shared" si="61"/>
        <v>0.4</v>
      </c>
      <c r="CH36" s="8">
        <f t="shared" si="61"/>
        <v>0</v>
      </c>
      <c r="CI36" s="8">
        <f t="shared" si="61"/>
        <v>0.5</v>
      </c>
      <c r="CJ36" s="8">
        <f t="shared" si="61"/>
        <v>0.25</v>
      </c>
      <c r="CK36" s="8">
        <f t="shared" si="61"/>
        <v>0.58333333333333337</v>
      </c>
      <c r="CL36" s="8">
        <f t="shared" si="61"/>
        <v>0.52173913043478259</v>
      </c>
      <c r="CM36" s="8">
        <f t="shared" si="61"/>
        <v>0.35714285714285715</v>
      </c>
      <c r="CN36" s="9">
        <f t="shared" si="61"/>
        <v>0.56521739130434778</v>
      </c>
    </row>
    <row r="37" spans="2:92" x14ac:dyDescent="0.25">
      <c r="B37" s="21"/>
      <c r="C37" s="15">
        <v>3.81853277087458</v>
      </c>
      <c r="D37" s="15"/>
      <c r="E37" s="15"/>
      <c r="F37" s="15">
        <v>1.2638976517887499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20"/>
      <c r="W37" s="21"/>
      <c r="X37" s="15">
        <f t="shared" si="57"/>
        <v>0.44221572332073888</v>
      </c>
      <c r="Y37" s="15"/>
      <c r="Z37" s="15"/>
      <c r="AA37" s="15">
        <f t="shared" si="52"/>
        <v>0.14636915481050955</v>
      </c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20"/>
      <c r="BT37" s="4">
        <v>0.35</v>
      </c>
      <c r="BU37" s="8">
        <f t="shared" ref="BU37:CN37" si="62">BU62/BU$77</f>
        <v>0.62068965517241381</v>
      </c>
      <c r="BV37" s="8">
        <f t="shared" si="62"/>
        <v>0.77500000000000002</v>
      </c>
      <c r="BW37" s="8">
        <f t="shared" si="62"/>
        <v>0.6785714285714286</v>
      </c>
      <c r="BX37" s="8">
        <f t="shared" si="62"/>
        <v>0.6</v>
      </c>
      <c r="BY37" s="8">
        <f t="shared" si="62"/>
        <v>0.73684210526315785</v>
      </c>
      <c r="BZ37" s="8">
        <f t="shared" si="62"/>
        <v>0.57692307692307687</v>
      </c>
      <c r="CA37" s="8">
        <f t="shared" si="62"/>
        <v>0.6875</v>
      </c>
      <c r="CB37" s="8">
        <f t="shared" si="62"/>
        <v>0.61538461538461542</v>
      </c>
      <c r="CC37" s="8">
        <f t="shared" si="62"/>
        <v>0.59090909090909094</v>
      </c>
      <c r="CD37" s="8">
        <f t="shared" si="62"/>
        <v>0.47368421052631576</v>
      </c>
      <c r="CE37" s="8">
        <f t="shared" si="62"/>
        <v>0.73333333333333328</v>
      </c>
      <c r="CF37" s="8">
        <f t="shared" si="62"/>
        <v>0.54545454545454541</v>
      </c>
      <c r="CG37" s="8">
        <f t="shared" si="62"/>
        <v>0.4</v>
      </c>
      <c r="CH37" s="8">
        <f t="shared" si="62"/>
        <v>0</v>
      </c>
      <c r="CI37" s="8">
        <f t="shared" si="62"/>
        <v>0.5</v>
      </c>
      <c r="CJ37" s="8">
        <f t="shared" si="62"/>
        <v>0.25</v>
      </c>
      <c r="CK37" s="8">
        <f t="shared" si="62"/>
        <v>0.625</v>
      </c>
      <c r="CL37" s="8">
        <f t="shared" si="62"/>
        <v>0.56521739130434778</v>
      </c>
      <c r="CM37" s="8">
        <f t="shared" si="62"/>
        <v>0.35714285714285715</v>
      </c>
      <c r="CN37" s="9">
        <f t="shared" si="62"/>
        <v>0.56521739130434778</v>
      </c>
    </row>
    <row r="38" spans="2:92" x14ac:dyDescent="0.25">
      <c r="B38" s="21"/>
      <c r="C38" s="15">
        <v>4.3528699676429303</v>
      </c>
      <c r="D38" s="15"/>
      <c r="E38" s="15"/>
      <c r="F38" s="15">
        <v>3.37811401979824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20"/>
      <c r="W38" s="21"/>
      <c r="X38" s="15">
        <f t="shared" si="57"/>
        <v>0.5040961166928698</v>
      </c>
      <c r="Y38" s="15"/>
      <c r="Z38" s="15"/>
      <c r="AA38" s="15">
        <f t="shared" si="52"/>
        <v>0.39121181468422006</v>
      </c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20"/>
      <c r="BT38" s="4">
        <v>0.4</v>
      </c>
      <c r="BU38" s="8">
        <f t="shared" ref="BU38:CN38" si="63">BU63/BU$77</f>
        <v>0.62068965517241381</v>
      </c>
      <c r="BV38" s="8">
        <f t="shared" si="63"/>
        <v>0.8</v>
      </c>
      <c r="BW38" s="8">
        <f t="shared" si="63"/>
        <v>0.6785714285714286</v>
      </c>
      <c r="BX38" s="8">
        <f t="shared" si="63"/>
        <v>0.64</v>
      </c>
      <c r="BY38" s="8">
        <f t="shared" si="63"/>
        <v>0.76315789473684215</v>
      </c>
      <c r="BZ38" s="8">
        <f t="shared" si="63"/>
        <v>0.61538461538461542</v>
      </c>
      <c r="CA38" s="8">
        <f t="shared" si="63"/>
        <v>0.6875</v>
      </c>
      <c r="CB38" s="8">
        <f t="shared" si="63"/>
        <v>0.65384615384615385</v>
      </c>
      <c r="CC38" s="8">
        <f t="shared" si="63"/>
        <v>0.59090909090909094</v>
      </c>
      <c r="CD38" s="8">
        <f t="shared" si="63"/>
        <v>0.47368421052631576</v>
      </c>
      <c r="CE38" s="8">
        <f t="shared" si="63"/>
        <v>0.73333333333333328</v>
      </c>
      <c r="CF38" s="8">
        <f t="shared" si="63"/>
        <v>0.54545454545454541</v>
      </c>
      <c r="CG38" s="8">
        <f t="shared" si="63"/>
        <v>0.4</v>
      </c>
      <c r="CH38" s="8">
        <f t="shared" si="63"/>
        <v>0.1111111111111111</v>
      </c>
      <c r="CI38" s="8">
        <f t="shared" si="63"/>
        <v>0.5</v>
      </c>
      <c r="CJ38" s="8">
        <f t="shared" si="63"/>
        <v>0.25</v>
      </c>
      <c r="CK38" s="8">
        <f t="shared" si="63"/>
        <v>0.625</v>
      </c>
      <c r="CL38" s="8">
        <f t="shared" si="63"/>
        <v>0.56521739130434778</v>
      </c>
      <c r="CM38" s="8">
        <f t="shared" si="63"/>
        <v>0.35714285714285715</v>
      </c>
      <c r="CN38" s="9">
        <f t="shared" si="63"/>
        <v>0.56521739130434778</v>
      </c>
    </row>
    <row r="39" spans="2:92" x14ac:dyDescent="0.25">
      <c r="B39" s="21"/>
      <c r="C39" s="15">
        <v>4.6643446050403297</v>
      </c>
      <c r="D39" s="15"/>
      <c r="E39" s="15"/>
      <c r="F39" s="15">
        <v>5.1437988013663603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20"/>
      <c r="W39" s="21"/>
      <c r="X39" s="15">
        <f t="shared" si="57"/>
        <v>0.54016729647253381</v>
      </c>
      <c r="Y39" s="15"/>
      <c r="Z39" s="15"/>
      <c r="AA39" s="15">
        <f t="shared" si="52"/>
        <v>0.59569181254966541</v>
      </c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20"/>
      <c r="BT39" s="4">
        <v>0.45</v>
      </c>
      <c r="BU39" s="8">
        <f t="shared" ref="BU39:CN39" si="64">BU64/BU$77</f>
        <v>0.65517241379310343</v>
      </c>
      <c r="BV39" s="8">
        <f t="shared" si="64"/>
        <v>0.85</v>
      </c>
      <c r="BW39" s="8">
        <f t="shared" si="64"/>
        <v>0.6785714285714286</v>
      </c>
      <c r="BX39" s="8">
        <f t="shared" si="64"/>
        <v>0.68</v>
      </c>
      <c r="BY39" s="8">
        <f t="shared" si="64"/>
        <v>0.78947368421052633</v>
      </c>
      <c r="BZ39" s="8">
        <f t="shared" si="64"/>
        <v>0.65384615384615385</v>
      </c>
      <c r="CA39" s="8">
        <f t="shared" si="64"/>
        <v>0.71875</v>
      </c>
      <c r="CB39" s="8">
        <f t="shared" si="64"/>
        <v>0.73076923076923073</v>
      </c>
      <c r="CC39" s="8">
        <f t="shared" si="64"/>
        <v>0.59090909090909094</v>
      </c>
      <c r="CD39" s="8">
        <f t="shared" si="64"/>
        <v>0.52631578947368418</v>
      </c>
      <c r="CE39" s="8">
        <f t="shared" si="64"/>
        <v>0.73333333333333328</v>
      </c>
      <c r="CF39" s="8">
        <f t="shared" si="64"/>
        <v>0.59090909090909094</v>
      </c>
      <c r="CG39" s="8">
        <f t="shared" si="64"/>
        <v>0.4</v>
      </c>
      <c r="CH39" s="8">
        <f t="shared" si="64"/>
        <v>0.1111111111111111</v>
      </c>
      <c r="CI39" s="8">
        <f t="shared" si="64"/>
        <v>0.5</v>
      </c>
      <c r="CJ39" s="8">
        <f t="shared" si="64"/>
        <v>0.25</v>
      </c>
      <c r="CK39" s="8">
        <f t="shared" si="64"/>
        <v>0.66666666666666663</v>
      </c>
      <c r="CL39" s="8">
        <f t="shared" si="64"/>
        <v>0.56521739130434778</v>
      </c>
      <c r="CM39" s="8">
        <f t="shared" si="64"/>
        <v>0.42857142857142855</v>
      </c>
      <c r="CN39" s="9">
        <f t="shared" si="64"/>
        <v>0.60869565217391308</v>
      </c>
    </row>
    <row r="40" spans="2:92" x14ac:dyDescent="0.25">
      <c r="B40" s="21"/>
      <c r="C40" s="15">
        <v>4.9895282420922298</v>
      </c>
      <c r="D40" s="15"/>
      <c r="E40" s="15"/>
      <c r="F40" s="15">
        <v>6.09010152793131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20"/>
      <c r="W40" s="21"/>
      <c r="X40" s="15">
        <f t="shared" si="57"/>
        <v>0.57782608478196062</v>
      </c>
      <c r="Y40" s="15"/>
      <c r="Z40" s="15"/>
      <c r="AA40" s="15">
        <f t="shared" si="52"/>
        <v>0.70528101076216676</v>
      </c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20"/>
      <c r="BT40" s="4">
        <v>0.5</v>
      </c>
      <c r="BU40" s="8">
        <f t="shared" ref="BU40:CN40" si="65">BU65/BU$77</f>
        <v>0.72413793103448276</v>
      </c>
      <c r="BV40" s="8">
        <f t="shared" si="65"/>
        <v>0.85</v>
      </c>
      <c r="BW40" s="8">
        <f t="shared" si="65"/>
        <v>0.6785714285714286</v>
      </c>
      <c r="BX40" s="8">
        <f t="shared" si="65"/>
        <v>0.72</v>
      </c>
      <c r="BY40" s="8">
        <f t="shared" si="65"/>
        <v>0.78947368421052633</v>
      </c>
      <c r="BZ40" s="8">
        <f t="shared" si="65"/>
        <v>0.69230769230769229</v>
      </c>
      <c r="CA40" s="8">
        <f t="shared" si="65"/>
        <v>0.71875</v>
      </c>
      <c r="CB40" s="8">
        <f t="shared" si="65"/>
        <v>0.76923076923076927</v>
      </c>
      <c r="CC40" s="8">
        <f t="shared" si="65"/>
        <v>0.63636363636363635</v>
      </c>
      <c r="CD40" s="8">
        <f t="shared" si="65"/>
        <v>0.57894736842105265</v>
      </c>
      <c r="CE40" s="8">
        <f t="shared" si="65"/>
        <v>0.73333333333333328</v>
      </c>
      <c r="CF40" s="8">
        <f t="shared" si="65"/>
        <v>0.63636363636363635</v>
      </c>
      <c r="CG40" s="8">
        <f t="shared" si="65"/>
        <v>0.4</v>
      </c>
      <c r="CH40" s="8">
        <f t="shared" si="65"/>
        <v>0.1111111111111111</v>
      </c>
      <c r="CI40" s="8">
        <f t="shared" si="65"/>
        <v>0.5</v>
      </c>
      <c r="CJ40" s="8">
        <f t="shared" si="65"/>
        <v>0.33333333333333331</v>
      </c>
      <c r="CK40" s="8">
        <f t="shared" si="65"/>
        <v>0.66666666666666663</v>
      </c>
      <c r="CL40" s="8">
        <f t="shared" si="65"/>
        <v>0.65217391304347827</v>
      </c>
      <c r="CM40" s="8">
        <f t="shared" si="65"/>
        <v>0.42857142857142855</v>
      </c>
      <c r="CN40" s="9">
        <f t="shared" si="65"/>
        <v>0.60869565217391308</v>
      </c>
    </row>
    <row r="41" spans="2:92" x14ac:dyDescent="0.25">
      <c r="B41" s="21"/>
      <c r="C41" s="15">
        <v>5.6046266716580702</v>
      </c>
      <c r="D41" s="15"/>
      <c r="E41" s="15"/>
      <c r="F41" s="15">
        <v>0.33030489463919799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20"/>
      <c r="W41" s="21"/>
      <c r="X41" s="15">
        <f t="shared" si="57"/>
        <v>0.64905925554812627</v>
      </c>
      <c r="Y41" s="15"/>
      <c r="Z41" s="15"/>
      <c r="AA41" s="15">
        <f t="shared" si="52"/>
        <v>3.8251869674487321E-2</v>
      </c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20"/>
      <c r="BT41" s="4">
        <v>0.55000000000000004</v>
      </c>
      <c r="BU41" s="8">
        <f t="shared" ref="BU41:CN41" si="66">BU66/BU$77</f>
        <v>0.86206896551724133</v>
      </c>
      <c r="BV41" s="8">
        <f t="shared" si="66"/>
        <v>0.9</v>
      </c>
      <c r="BW41" s="8">
        <f t="shared" si="66"/>
        <v>0.7857142857142857</v>
      </c>
      <c r="BX41" s="8">
        <f t="shared" si="66"/>
        <v>0.76</v>
      </c>
      <c r="BY41" s="8">
        <f t="shared" si="66"/>
        <v>0.84210526315789469</v>
      </c>
      <c r="BZ41" s="8">
        <f t="shared" si="66"/>
        <v>0.73076923076923073</v>
      </c>
      <c r="CA41" s="8">
        <f t="shared" si="66"/>
        <v>0.78125</v>
      </c>
      <c r="CB41" s="8">
        <f t="shared" si="66"/>
        <v>0.88461538461538458</v>
      </c>
      <c r="CC41" s="8">
        <f t="shared" si="66"/>
        <v>0.72727272727272729</v>
      </c>
      <c r="CD41" s="8">
        <f t="shared" si="66"/>
        <v>0.63157894736842102</v>
      </c>
      <c r="CE41" s="8">
        <f t="shared" si="66"/>
        <v>0.83333333333333337</v>
      </c>
      <c r="CF41" s="8">
        <f t="shared" si="66"/>
        <v>0.72727272727272729</v>
      </c>
      <c r="CG41" s="8">
        <f t="shared" si="66"/>
        <v>0.53333333333333333</v>
      </c>
      <c r="CH41" s="8">
        <f t="shared" si="66"/>
        <v>0.22222222222222221</v>
      </c>
      <c r="CI41" s="8">
        <f t="shared" si="66"/>
        <v>0.5</v>
      </c>
      <c r="CJ41" s="8">
        <f t="shared" si="66"/>
        <v>0.5</v>
      </c>
      <c r="CK41" s="8">
        <f t="shared" si="66"/>
        <v>0.66666666666666663</v>
      </c>
      <c r="CL41" s="8">
        <f t="shared" si="66"/>
        <v>0.73913043478260865</v>
      </c>
      <c r="CM41" s="8">
        <f t="shared" si="66"/>
        <v>0.5</v>
      </c>
      <c r="CN41" s="9">
        <f t="shared" si="66"/>
        <v>0.78260869565217395</v>
      </c>
    </row>
    <row r="42" spans="2:92" x14ac:dyDescent="0.25">
      <c r="B42" s="21"/>
      <c r="C42" s="15">
        <v>5.9252644902747003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20"/>
      <c r="W42" s="21"/>
      <c r="X42" s="15">
        <f t="shared" si="57"/>
        <v>0.68619160281119862</v>
      </c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20"/>
      <c r="BT42" s="4">
        <v>0.6</v>
      </c>
      <c r="BU42" s="8">
        <f t="shared" ref="BU42:CN42" si="67">BU67/BU$77</f>
        <v>0.93103448275862066</v>
      </c>
      <c r="BV42" s="8">
        <f t="shared" si="67"/>
        <v>0.92500000000000004</v>
      </c>
      <c r="BW42" s="8">
        <f t="shared" si="67"/>
        <v>0.8214285714285714</v>
      </c>
      <c r="BX42" s="8">
        <f t="shared" si="67"/>
        <v>0.84</v>
      </c>
      <c r="BY42" s="8">
        <f t="shared" si="67"/>
        <v>0.94736842105263153</v>
      </c>
      <c r="BZ42" s="8">
        <f t="shared" si="67"/>
        <v>0.84615384615384615</v>
      </c>
      <c r="CA42" s="8">
        <f t="shared" si="67"/>
        <v>0.84375</v>
      </c>
      <c r="CB42" s="8">
        <f t="shared" si="67"/>
        <v>0.92307692307692313</v>
      </c>
      <c r="CC42" s="8">
        <f t="shared" si="67"/>
        <v>0.77272727272727271</v>
      </c>
      <c r="CD42" s="8">
        <f t="shared" si="67"/>
        <v>0.73684210526315785</v>
      </c>
      <c r="CE42" s="8">
        <f t="shared" si="67"/>
        <v>0.8666666666666667</v>
      </c>
      <c r="CF42" s="8">
        <f t="shared" si="67"/>
        <v>0.81818181818181823</v>
      </c>
      <c r="CG42" s="8">
        <f t="shared" si="67"/>
        <v>0.6</v>
      </c>
      <c r="CH42" s="8">
        <f t="shared" si="67"/>
        <v>0.22222222222222221</v>
      </c>
      <c r="CI42" s="8">
        <f t="shared" si="67"/>
        <v>0.5714285714285714</v>
      </c>
      <c r="CJ42" s="8">
        <f t="shared" si="67"/>
        <v>0.58333333333333337</v>
      </c>
      <c r="CK42" s="8">
        <f t="shared" si="67"/>
        <v>0.75</v>
      </c>
      <c r="CL42" s="8">
        <f t="shared" si="67"/>
        <v>0.82608695652173914</v>
      </c>
      <c r="CM42" s="8">
        <f t="shared" si="67"/>
        <v>0.6428571428571429</v>
      </c>
      <c r="CN42" s="9">
        <f t="shared" si="67"/>
        <v>0.86956521739130432</v>
      </c>
    </row>
    <row r="43" spans="2:92" ht="15.75" thickBot="1" x14ac:dyDescent="0.3">
      <c r="B43" s="24"/>
      <c r="C43" s="22">
        <v>6.5062275830631604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3"/>
      <c r="W43" s="24"/>
      <c r="X43" s="22">
        <f t="shared" si="57"/>
        <v>0.75347163671837414</v>
      </c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3"/>
      <c r="BT43" s="4">
        <v>0.65</v>
      </c>
      <c r="BU43" s="8">
        <f t="shared" ref="BU43:CN43" si="68">BU68/BU$77</f>
        <v>0.93103448275862066</v>
      </c>
      <c r="BV43" s="8">
        <f t="shared" si="68"/>
        <v>0.95</v>
      </c>
      <c r="BW43" s="8">
        <f t="shared" si="68"/>
        <v>0.8928571428571429</v>
      </c>
      <c r="BX43" s="8">
        <f t="shared" si="68"/>
        <v>0.84</v>
      </c>
      <c r="BY43" s="8">
        <f t="shared" si="68"/>
        <v>0.94736842105263153</v>
      </c>
      <c r="BZ43" s="8">
        <f t="shared" si="68"/>
        <v>0.88461538461538458</v>
      </c>
      <c r="CA43" s="8">
        <f t="shared" si="68"/>
        <v>0.875</v>
      </c>
      <c r="CB43" s="8">
        <f t="shared" si="68"/>
        <v>0.96153846153846156</v>
      </c>
      <c r="CC43" s="8">
        <f t="shared" si="68"/>
        <v>0.77272727272727271</v>
      </c>
      <c r="CD43" s="8">
        <f t="shared" si="68"/>
        <v>0.73684210526315785</v>
      </c>
      <c r="CE43" s="8">
        <f t="shared" si="68"/>
        <v>0.8666666666666667</v>
      </c>
      <c r="CF43" s="8">
        <f t="shared" si="68"/>
        <v>0.81818181818181823</v>
      </c>
      <c r="CG43" s="8">
        <f t="shared" si="68"/>
        <v>0.6</v>
      </c>
      <c r="CH43" s="8">
        <f t="shared" si="68"/>
        <v>0.22222222222222221</v>
      </c>
      <c r="CI43" s="8">
        <f t="shared" si="68"/>
        <v>0.6428571428571429</v>
      </c>
      <c r="CJ43" s="8">
        <f t="shared" si="68"/>
        <v>0.58333333333333337</v>
      </c>
      <c r="CK43" s="8">
        <f t="shared" si="68"/>
        <v>0.79166666666666663</v>
      </c>
      <c r="CL43" s="8">
        <f t="shared" si="68"/>
        <v>0.82608695652173914</v>
      </c>
      <c r="CM43" s="8">
        <f t="shared" si="68"/>
        <v>0.6428571428571429</v>
      </c>
      <c r="CN43" s="9">
        <f t="shared" si="68"/>
        <v>0.91304347826086951</v>
      </c>
    </row>
    <row r="44" spans="2:92" x14ac:dyDescent="0.25">
      <c r="BS44" s="3"/>
      <c r="BT44" s="4">
        <v>0.7</v>
      </c>
      <c r="BU44" s="8">
        <f t="shared" ref="BU44:CN44" si="69">BU69/BU$77</f>
        <v>0.96551724137931039</v>
      </c>
      <c r="BV44" s="8">
        <f t="shared" si="69"/>
        <v>0.97499999999999998</v>
      </c>
      <c r="BW44" s="8">
        <f t="shared" si="69"/>
        <v>0.9285714285714286</v>
      </c>
      <c r="BX44" s="8">
        <f t="shared" si="69"/>
        <v>0.96</v>
      </c>
      <c r="BY44" s="8">
        <f t="shared" si="69"/>
        <v>0.97368421052631582</v>
      </c>
      <c r="BZ44" s="8">
        <f t="shared" si="69"/>
        <v>1</v>
      </c>
      <c r="CA44" s="8">
        <f t="shared" si="69"/>
        <v>0.9375</v>
      </c>
      <c r="CB44" s="8">
        <f t="shared" si="69"/>
        <v>1</v>
      </c>
      <c r="CC44" s="8">
        <f t="shared" si="69"/>
        <v>0.81818181818181823</v>
      </c>
      <c r="CD44" s="8">
        <f t="shared" si="69"/>
        <v>0.78947368421052633</v>
      </c>
      <c r="CE44" s="8">
        <f t="shared" si="69"/>
        <v>0.9</v>
      </c>
      <c r="CF44" s="8">
        <f t="shared" si="69"/>
        <v>0.81818181818181823</v>
      </c>
      <c r="CG44" s="8">
        <f t="shared" si="69"/>
        <v>0.66666666666666663</v>
      </c>
      <c r="CH44" s="8">
        <f t="shared" si="69"/>
        <v>0.44444444444444442</v>
      </c>
      <c r="CI44" s="8">
        <f t="shared" si="69"/>
        <v>0.7142857142857143</v>
      </c>
      <c r="CJ44" s="8">
        <f t="shared" si="69"/>
        <v>0.66666666666666663</v>
      </c>
      <c r="CK44" s="8">
        <f t="shared" si="69"/>
        <v>0.875</v>
      </c>
      <c r="CL44" s="8">
        <f t="shared" si="69"/>
        <v>0.95652173913043481</v>
      </c>
      <c r="CM44" s="8">
        <f t="shared" si="69"/>
        <v>0.7142857142857143</v>
      </c>
      <c r="CN44" s="9">
        <f t="shared" si="69"/>
        <v>0.91304347826086951</v>
      </c>
    </row>
    <row r="45" spans="2:92" x14ac:dyDescent="0.25">
      <c r="BS45" s="3"/>
      <c r="BT45" s="4">
        <v>0.75</v>
      </c>
      <c r="BU45" s="8">
        <f t="shared" ref="BU45:CN45" si="70">BU70/BU$77</f>
        <v>0.96551724137931039</v>
      </c>
      <c r="BV45" s="8">
        <f t="shared" si="70"/>
        <v>0.97499999999999998</v>
      </c>
      <c r="BW45" s="8">
        <f t="shared" si="70"/>
        <v>0.9642857142857143</v>
      </c>
      <c r="BX45" s="8">
        <f t="shared" si="70"/>
        <v>0.96</v>
      </c>
      <c r="BY45" s="8">
        <f t="shared" si="70"/>
        <v>1</v>
      </c>
      <c r="BZ45" s="8">
        <f t="shared" si="70"/>
        <v>1</v>
      </c>
      <c r="CA45" s="8">
        <f t="shared" si="70"/>
        <v>1</v>
      </c>
      <c r="CB45" s="8">
        <f t="shared" si="70"/>
        <v>1</v>
      </c>
      <c r="CC45" s="8">
        <f t="shared" si="70"/>
        <v>0.81818181818181823</v>
      </c>
      <c r="CD45" s="8">
        <f t="shared" si="70"/>
        <v>0.89473684210526316</v>
      </c>
      <c r="CE45" s="8">
        <f t="shared" si="70"/>
        <v>0.93333333333333335</v>
      </c>
      <c r="CF45" s="8">
        <f t="shared" si="70"/>
        <v>0.90909090909090906</v>
      </c>
      <c r="CG45" s="8">
        <f t="shared" si="70"/>
        <v>0.73333333333333328</v>
      </c>
      <c r="CH45" s="8">
        <f t="shared" si="70"/>
        <v>0.66666666666666663</v>
      </c>
      <c r="CI45" s="8">
        <f t="shared" si="70"/>
        <v>0.7142857142857143</v>
      </c>
      <c r="CJ45" s="8">
        <f t="shared" si="70"/>
        <v>0.66666666666666663</v>
      </c>
      <c r="CK45" s="8">
        <f t="shared" si="70"/>
        <v>0.91666666666666663</v>
      </c>
      <c r="CL45" s="8">
        <f t="shared" si="70"/>
        <v>1</v>
      </c>
      <c r="CM45" s="8">
        <f t="shared" si="70"/>
        <v>0.7857142857142857</v>
      </c>
      <c r="CN45" s="9">
        <f t="shared" si="70"/>
        <v>0.91304347826086951</v>
      </c>
    </row>
    <row r="46" spans="2:92" x14ac:dyDescent="0.25"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4">
        <v>0.8</v>
      </c>
      <c r="BU46" s="8">
        <f t="shared" ref="BU46:CN46" si="71">BU71/BU$77</f>
        <v>1</v>
      </c>
      <c r="BV46" s="8">
        <f t="shared" si="71"/>
        <v>1</v>
      </c>
      <c r="BW46" s="8">
        <f t="shared" si="71"/>
        <v>0.9642857142857143</v>
      </c>
      <c r="BX46" s="8">
        <f t="shared" si="71"/>
        <v>1</v>
      </c>
      <c r="BY46" s="8">
        <f t="shared" si="71"/>
        <v>1</v>
      </c>
      <c r="BZ46" s="8">
        <f t="shared" si="71"/>
        <v>1</v>
      </c>
      <c r="CA46" s="8">
        <f t="shared" si="71"/>
        <v>1</v>
      </c>
      <c r="CB46" s="8">
        <f t="shared" si="71"/>
        <v>1</v>
      </c>
      <c r="CC46" s="8">
        <f t="shared" si="71"/>
        <v>0.86363636363636365</v>
      </c>
      <c r="CD46" s="8">
        <f t="shared" si="71"/>
        <v>0.94736842105263153</v>
      </c>
      <c r="CE46" s="8">
        <f t="shared" si="71"/>
        <v>0.96666666666666667</v>
      </c>
      <c r="CF46" s="8">
        <f t="shared" si="71"/>
        <v>0.95454545454545459</v>
      </c>
      <c r="CG46" s="8">
        <f t="shared" si="71"/>
        <v>0.8</v>
      </c>
      <c r="CH46" s="8">
        <f t="shared" si="71"/>
        <v>0.66666666666666663</v>
      </c>
      <c r="CI46" s="8">
        <f t="shared" si="71"/>
        <v>0.8571428571428571</v>
      </c>
      <c r="CJ46" s="8">
        <f t="shared" si="71"/>
        <v>0.83333333333333337</v>
      </c>
      <c r="CK46" s="8">
        <f t="shared" si="71"/>
        <v>0.95833333333333337</v>
      </c>
      <c r="CL46" s="8">
        <f t="shared" si="71"/>
        <v>1</v>
      </c>
      <c r="CM46" s="8">
        <f t="shared" si="71"/>
        <v>0.8571428571428571</v>
      </c>
      <c r="CN46" s="9">
        <f t="shared" si="71"/>
        <v>0.95652173913043481</v>
      </c>
    </row>
    <row r="47" spans="2:92" x14ac:dyDescent="0.25"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4">
        <v>0.85</v>
      </c>
      <c r="BU47" s="8">
        <f t="shared" ref="BU47:CN47" si="72">BU72/BU$77</f>
        <v>1</v>
      </c>
      <c r="BV47" s="8">
        <f t="shared" si="72"/>
        <v>1</v>
      </c>
      <c r="BW47" s="8">
        <f t="shared" si="72"/>
        <v>0.9642857142857143</v>
      </c>
      <c r="BX47" s="8">
        <f t="shared" si="72"/>
        <v>1</v>
      </c>
      <c r="BY47" s="8">
        <f t="shared" si="72"/>
        <v>1</v>
      </c>
      <c r="BZ47" s="8">
        <f t="shared" si="72"/>
        <v>1</v>
      </c>
      <c r="CA47" s="8">
        <f t="shared" si="72"/>
        <v>1</v>
      </c>
      <c r="CB47" s="8">
        <f t="shared" si="72"/>
        <v>1</v>
      </c>
      <c r="CC47" s="8">
        <f t="shared" si="72"/>
        <v>0.86363636363636365</v>
      </c>
      <c r="CD47" s="8">
        <f t="shared" si="72"/>
        <v>0.94736842105263153</v>
      </c>
      <c r="CE47" s="8">
        <f t="shared" si="72"/>
        <v>0.96666666666666667</v>
      </c>
      <c r="CF47" s="8">
        <f t="shared" si="72"/>
        <v>1</v>
      </c>
      <c r="CG47" s="8">
        <f t="shared" si="72"/>
        <v>0.8666666666666667</v>
      </c>
      <c r="CH47" s="8">
        <f t="shared" si="72"/>
        <v>0.66666666666666663</v>
      </c>
      <c r="CI47" s="8">
        <f t="shared" si="72"/>
        <v>0.8571428571428571</v>
      </c>
      <c r="CJ47" s="8">
        <f t="shared" si="72"/>
        <v>0.83333333333333337</v>
      </c>
      <c r="CK47" s="8">
        <f t="shared" si="72"/>
        <v>1</v>
      </c>
      <c r="CL47" s="8">
        <f t="shared" si="72"/>
        <v>1</v>
      </c>
      <c r="CM47" s="8">
        <f t="shared" si="72"/>
        <v>0.8571428571428571</v>
      </c>
      <c r="CN47" s="9">
        <f t="shared" si="72"/>
        <v>0.95652173913043481</v>
      </c>
    </row>
    <row r="48" spans="2:92" x14ac:dyDescent="0.25"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4">
        <v>0.9</v>
      </c>
      <c r="BU48" s="8">
        <f t="shared" ref="BU48:CN48" si="73">BU73/BU$77</f>
        <v>1</v>
      </c>
      <c r="BV48" s="8">
        <f t="shared" si="73"/>
        <v>1</v>
      </c>
      <c r="BW48" s="8">
        <f t="shared" si="73"/>
        <v>0.9642857142857143</v>
      </c>
      <c r="BX48" s="8">
        <f t="shared" si="73"/>
        <v>1</v>
      </c>
      <c r="BY48" s="8">
        <f t="shared" si="73"/>
        <v>1</v>
      </c>
      <c r="BZ48" s="8">
        <f t="shared" si="73"/>
        <v>1</v>
      </c>
      <c r="CA48" s="8">
        <f t="shared" si="73"/>
        <v>1</v>
      </c>
      <c r="CB48" s="8">
        <f t="shared" si="73"/>
        <v>1</v>
      </c>
      <c r="CC48" s="8">
        <f t="shared" si="73"/>
        <v>0.90909090909090906</v>
      </c>
      <c r="CD48" s="8">
        <f t="shared" si="73"/>
        <v>1</v>
      </c>
      <c r="CE48" s="8">
        <f t="shared" si="73"/>
        <v>0.96666666666666667</v>
      </c>
      <c r="CF48" s="8">
        <f t="shared" si="73"/>
        <v>1</v>
      </c>
      <c r="CG48" s="8">
        <f t="shared" si="73"/>
        <v>0.93333333333333335</v>
      </c>
      <c r="CH48" s="8">
        <f t="shared" si="73"/>
        <v>0.77777777777777779</v>
      </c>
      <c r="CI48" s="8">
        <f t="shared" si="73"/>
        <v>0.8571428571428571</v>
      </c>
      <c r="CJ48" s="8">
        <f t="shared" si="73"/>
        <v>0.91666666666666663</v>
      </c>
      <c r="CK48" s="8">
        <f t="shared" si="73"/>
        <v>1</v>
      </c>
      <c r="CL48" s="8">
        <f t="shared" si="73"/>
        <v>1</v>
      </c>
      <c r="CM48" s="8">
        <f t="shared" si="73"/>
        <v>0.9285714285714286</v>
      </c>
      <c r="CN48" s="9">
        <f t="shared" si="73"/>
        <v>0.95652173913043481</v>
      </c>
    </row>
    <row r="49" spans="49:92" x14ac:dyDescent="0.25"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4">
        <v>0.95</v>
      </c>
      <c r="BU49" s="8">
        <f t="shared" ref="BU49:CN49" si="74">BU74/BU$77</f>
        <v>1</v>
      </c>
      <c r="BV49" s="8">
        <f t="shared" si="74"/>
        <v>1</v>
      </c>
      <c r="BW49" s="8">
        <f t="shared" si="74"/>
        <v>0.9642857142857143</v>
      </c>
      <c r="BX49" s="8">
        <f t="shared" si="74"/>
        <v>1</v>
      </c>
      <c r="BY49" s="8">
        <f t="shared" si="74"/>
        <v>1</v>
      </c>
      <c r="BZ49" s="8">
        <f t="shared" si="74"/>
        <v>1</v>
      </c>
      <c r="CA49" s="8">
        <f t="shared" si="74"/>
        <v>1</v>
      </c>
      <c r="CB49" s="8">
        <f t="shared" si="74"/>
        <v>1</v>
      </c>
      <c r="CC49" s="8">
        <f t="shared" si="74"/>
        <v>0.95454545454545459</v>
      </c>
      <c r="CD49" s="8">
        <f t="shared" si="74"/>
        <v>1</v>
      </c>
      <c r="CE49" s="8">
        <f t="shared" si="74"/>
        <v>0.96666666666666667</v>
      </c>
      <c r="CF49" s="8">
        <f t="shared" si="74"/>
        <v>1</v>
      </c>
      <c r="CG49" s="8">
        <f t="shared" si="74"/>
        <v>0.93333333333333335</v>
      </c>
      <c r="CH49" s="8">
        <f t="shared" si="74"/>
        <v>0.88888888888888884</v>
      </c>
      <c r="CI49" s="8">
        <f t="shared" si="74"/>
        <v>0.8571428571428571</v>
      </c>
      <c r="CJ49" s="8">
        <f t="shared" si="74"/>
        <v>0.91666666666666663</v>
      </c>
      <c r="CK49" s="8">
        <f t="shared" si="74"/>
        <v>1</v>
      </c>
      <c r="CL49" s="8">
        <f t="shared" si="74"/>
        <v>1</v>
      </c>
      <c r="CM49" s="8">
        <f t="shared" si="74"/>
        <v>0.9285714285714286</v>
      </c>
      <c r="CN49" s="9">
        <f t="shared" si="74"/>
        <v>1</v>
      </c>
    </row>
    <row r="50" spans="49:92" x14ac:dyDescent="0.25"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4">
        <v>1</v>
      </c>
      <c r="BU50" s="8">
        <f t="shared" ref="BU50:CN50" si="75">BU75/BU$77</f>
        <v>1</v>
      </c>
      <c r="BV50" s="8">
        <f t="shared" si="75"/>
        <v>1</v>
      </c>
      <c r="BW50" s="8">
        <f t="shared" si="75"/>
        <v>0.9642857142857143</v>
      </c>
      <c r="BX50" s="8">
        <f t="shared" si="75"/>
        <v>1</v>
      </c>
      <c r="BY50" s="8">
        <f t="shared" si="75"/>
        <v>1</v>
      </c>
      <c r="BZ50" s="8">
        <f t="shared" si="75"/>
        <v>1</v>
      </c>
      <c r="CA50" s="8">
        <f t="shared" si="75"/>
        <v>1</v>
      </c>
      <c r="CB50" s="8">
        <f t="shared" si="75"/>
        <v>1</v>
      </c>
      <c r="CC50" s="8">
        <f t="shared" si="75"/>
        <v>0.95454545454545459</v>
      </c>
      <c r="CD50" s="8">
        <f t="shared" si="75"/>
        <v>1</v>
      </c>
      <c r="CE50" s="8">
        <f t="shared" si="75"/>
        <v>0.96666666666666667</v>
      </c>
      <c r="CF50" s="8">
        <f t="shared" si="75"/>
        <v>1</v>
      </c>
      <c r="CG50" s="8">
        <f t="shared" si="75"/>
        <v>0.93333333333333335</v>
      </c>
      <c r="CH50" s="8">
        <f t="shared" si="75"/>
        <v>1</v>
      </c>
      <c r="CI50" s="8">
        <f t="shared" si="75"/>
        <v>1</v>
      </c>
      <c r="CJ50" s="8">
        <f t="shared" si="75"/>
        <v>0.91666666666666663</v>
      </c>
      <c r="CK50" s="8">
        <f t="shared" si="75"/>
        <v>1</v>
      </c>
      <c r="CL50" s="8">
        <f t="shared" si="75"/>
        <v>1</v>
      </c>
      <c r="CM50" s="8">
        <f t="shared" si="75"/>
        <v>1</v>
      </c>
      <c r="CN50" s="9">
        <f t="shared" si="75"/>
        <v>1</v>
      </c>
    </row>
    <row r="51" spans="49:92" x14ac:dyDescent="0.25"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4">
        <v>1.05</v>
      </c>
      <c r="BU51" s="8">
        <f t="shared" ref="BU51:CN51" si="76">BU76/BU$77</f>
        <v>1</v>
      </c>
      <c r="BV51" s="8">
        <f t="shared" si="76"/>
        <v>1</v>
      </c>
      <c r="BW51" s="8">
        <f t="shared" si="76"/>
        <v>1</v>
      </c>
      <c r="BX51" s="8">
        <f t="shared" si="76"/>
        <v>1</v>
      </c>
      <c r="BY51" s="8">
        <f t="shared" si="76"/>
        <v>1</v>
      </c>
      <c r="BZ51" s="8">
        <f t="shared" si="76"/>
        <v>1</v>
      </c>
      <c r="CA51" s="8">
        <f t="shared" si="76"/>
        <v>1</v>
      </c>
      <c r="CB51" s="8">
        <f t="shared" si="76"/>
        <v>1</v>
      </c>
      <c r="CC51" s="8">
        <f t="shared" si="76"/>
        <v>1</v>
      </c>
      <c r="CD51" s="8">
        <f t="shared" si="76"/>
        <v>1</v>
      </c>
      <c r="CE51" s="8">
        <f t="shared" si="76"/>
        <v>1</v>
      </c>
      <c r="CF51" s="8">
        <f t="shared" si="76"/>
        <v>1</v>
      </c>
      <c r="CG51" s="8">
        <f t="shared" si="76"/>
        <v>1</v>
      </c>
      <c r="CH51" s="8">
        <f t="shared" si="76"/>
        <v>1</v>
      </c>
      <c r="CI51" s="8">
        <f t="shared" si="76"/>
        <v>1</v>
      </c>
      <c r="CJ51" s="8">
        <f t="shared" si="76"/>
        <v>1</v>
      </c>
      <c r="CK51" s="8">
        <f t="shared" si="76"/>
        <v>1</v>
      </c>
      <c r="CL51" s="8">
        <f t="shared" si="76"/>
        <v>1</v>
      </c>
      <c r="CM51" s="8">
        <f t="shared" si="76"/>
        <v>1</v>
      </c>
      <c r="CN51" s="9">
        <f t="shared" si="76"/>
        <v>1</v>
      </c>
    </row>
    <row r="52" spans="49:92" ht="15.75" thickBot="1" x14ac:dyDescent="0.3"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T52" s="6">
        <v>1.1000000000000001</v>
      </c>
      <c r="BU52" s="10">
        <f t="shared" ref="BU52:CN52" si="77">BU77/BU$77</f>
        <v>1</v>
      </c>
      <c r="BV52" s="10">
        <f t="shared" si="77"/>
        <v>1</v>
      </c>
      <c r="BW52" s="10">
        <f t="shared" si="77"/>
        <v>1</v>
      </c>
      <c r="BX52" s="10">
        <f t="shared" si="77"/>
        <v>1</v>
      </c>
      <c r="BY52" s="10">
        <f t="shared" si="77"/>
        <v>1</v>
      </c>
      <c r="BZ52" s="10">
        <f t="shared" si="77"/>
        <v>1</v>
      </c>
      <c r="CA52" s="10">
        <f t="shared" si="77"/>
        <v>1</v>
      </c>
      <c r="CB52" s="10">
        <f t="shared" si="77"/>
        <v>1</v>
      </c>
      <c r="CC52" s="10">
        <f t="shared" si="77"/>
        <v>1</v>
      </c>
      <c r="CD52" s="10">
        <f t="shared" si="77"/>
        <v>1</v>
      </c>
      <c r="CE52" s="10">
        <f t="shared" si="77"/>
        <v>1</v>
      </c>
      <c r="CF52" s="10">
        <f t="shared" si="77"/>
        <v>1</v>
      </c>
      <c r="CG52" s="10">
        <f t="shared" si="77"/>
        <v>1</v>
      </c>
      <c r="CH52" s="10">
        <f t="shared" si="77"/>
        <v>1</v>
      </c>
      <c r="CI52" s="10">
        <f t="shared" si="77"/>
        <v>1</v>
      </c>
      <c r="CJ52" s="10">
        <f t="shared" si="77"/>
        <v>1</v>
      </c>
      <c r="CK52" s="10">
        <f t="shared" si="77"/>
        <v>1</v>
      </c>
      <c r="CL52" s="10">
        <f t="shared" si="77"/>
        <v>1</v>
      </c>
      <c r="CM52" s="10">
        <f t="shared" si="77"/>
        <v>1</v>
      </c>
      <c r="CN52" s="11">
        <f t="shared" si="77"/>
        <v>1</v>
      </c>
    </row>
    <row r="53" spans="49:92" ht="15.75" thickBot="1" x14ac:dyDescent="0.3"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T53" s="180" t="s">
        <v>26</v>
      </c>
      <c r="BU53" s="181"/>
      <c r="BV53" s="181"/>
      <c r="BW53" s="181"/>
      <c r="BX53" s="181"/>
      <c r="BY53" s="181"/>
      <c r="BZ53" s="181"/>
      <c r="CA53" s="181"/>
      <c r="CB53" s="181"/>
      <c r="CC53" s="181"/>
      <c r="CD53" s="181"/>
      <c r="CE53" s="181"/>
      <c r="CF53" s="181"/>
      <c r="CG53" s="181"/>
      <c r="CH53" s="181"/>
      <c r="CI53" s="181"/>
      <c r="CJ53" s="181"/>
      <c r="CK53" s="181"/>
      <c r="CL53" s="181"/>
      <c r="CM53" s="181"/>
      <c r="CN53" s="182"/>
    </row>
    <row r="54" spans="49:92" ht="15.75" thickBot="1" x14ac:dyDescent="0.3">
      <c r="BT54" s="26" t="s">
        <v>68</v>
      </c>
      <c r="BU54" s="125" t="s">
        <v>71</v>
      </c>
      <c r="BV54" s="17" t="s">
        <v>0</v>
      </c>
      <c r="BW54" s="17" t="s">
        <v>1</v>
      </c>
      <c r="BX54" s="17" t="s">
        <v>2</v>
      </c>
      <c r="BY54" s="17" t="s">
        <v>3</v>
      </c>
      <c r="BZ54" s="17" t="s">
        <v>4</v>
      </c>
      <c r="CA54" s="17" t="s">
        <v>5</v>
      </c>
      <c r="CB54" s="17" t="s">
        <v>6</v>
      </c>
      <c r="CC54" s="17" t="s">
        <v>7</v>
      </c>
      <c r="CD54" s="17" t="s">
        <v>8</v>
      </c>
      <c r="CE54" s="17" t="s">
        <v>9</v>
      </c>
      <c r="CF54" s="17" t="s">
        <v>10</v>
      </c>
      <c r="CG54" s="17" t="s">
        <v>11</v>
      </c>
      <c r="CH54" s="17" t="s">
        <v>12</v>
      </c>
      <c r="CI54" s="17" t="s">
        <v>13</v>
      </c>
      <c r="CJ54" s="17" t="s">
        <v>14</v>
      </c>
      <c r="CK54" s="17" t="s">
        <v>15</v>
      </c>
      <c r="CL54" s="17" t="s">
        <v>16</v>
      </c>
      <c r="CM54" s="17" t="s">
        <v>17</v>
      </c>
      <c r="CN54" s="18" t="s">
        <v>18</v>
      </c>
    </row>
    <row r="55" spans="49:92" ht="15.75" thickTop="1" x14ac:dyDescent="0.25">
      <c r="BT55" s="4">
        <v>0</v>
      </c>
      <c r="BU55" s="3">
        <f t="shared" ref="BU55:CN55" si="78">BU5</f>
        <v>0</v>
      </c>
      <c r="BV55" s="3">
        <f t="shared" si="78"/>
        <v>0</v>
      </c>
      <c r="BW55" s="3">
        <f t="shared" si="78"/>
        <v>0</v>
      </c>
      <c r="BX55" s="3">
        <f t="shared" si="78"/>
        <v>0</v>
      </c>
      <c r="BY55" s="3">
        <f t="shared" si="78"/>
        <v>0</v>
      </c>
      <c r="BZ55" s="3">
        <f t="shared" si="78"/>
        <v>0</v>
      </c>
      <c r="CA55" s="3">
        <f t="shared" si="78"/>
        <v>0</v>
      </c>
      <c r="CB55" s="3">
        <f t="shared" si="78"/>
        <v>0</v>
      </c>
      <c r="CC55" s="3">
        <f t="shared" si="78"/>
        <v>0</v>
      </c>
      <c r="CD55" s="3">
        <f t="shared" si="78"/>
        <v>0</v>
      </c>
      <c r="CE55" s="3">
        <f t="shared" si="78"/>
        <v>0</v>
      </c>
      <c r="CF55" s="3">
        <f t="shared" si="78"/>
        <v>0</v>
      </c>
      <c r="CG55" s="3">
        <f t="shared" si="78"/>
        <v>0</v>
      </c>
      <c r="CH55" s="3">
        <f t="shared" si="78"/>
        <v>0</v>
      </c>
      <c r="CI55" s="3">
        <f t="shared" si="78"/>
        <v>0</v>
      </c>
      <c r="CJ55" s="3">
        <f t="shared" si="78"/>
        <v>0</v>
      </c>
      <c r="CK55" s="3">
        <f t="shared" si="78"/>
        <v>0</v>
      </c>
      <c r="CL55" s="3">
        <f t="shared" si="78"/>
        <v>0</v>
      </c>
      <c r="CM55" s="3">
        <f t="shared" si="78"/>
        <v>0</v>
      </c>
      <c r="CN55" s="12">
        <f t="shared" si="78"/>
        <v>0</v>
      </c>
    </row>
    <row r="56" spans="49:92" x14ac:dyDescent="0.25">
      <c r="BT56" s="4">
        <v>0.05</v>
      </c>
      <c r="BU56" s="3">
        <f t="shared" ref="BU56:BU77" si="79">BU6+BU55</f>
        <v>2</v>
      </c>
      <c r="BV56" s="3">
        <f t="shared" ref="BV56:BV77" si="80">BV6+BV55</f>
        <v>10</v>
      </c>
      <c r="BW56" s="3">
        <f t="shared" ref="BW56:BW77" si="81">BW6+BW55</f>
        <v>7</v>
      </c>
      <c r="BX56" s="3">
        <f t="shared" ref="BX56:BX77" si="82">BX6+BX55</f>
        <v>1</v>
      </c>
      <c r="BY56" s="3">
        <f t="shared" ref="BY56:BY77" si="83">BY6+BY55</f>
        <v>6</v>
      </c>
      <c r="BZ56" s="3">
        <f t="shared" ref="BZ56:BZ77" si="84">BZ6+BZ55</f>
        <v>3</v>
      </c>
      <c r="CA56" s="3">
        <f t="shared" ref="CA56:CA77" si="85">CA6+CA55</f>
        <v>3</v>
      </c>
      <c r="CB56" s="3">
        <f t="shared" ref="CB56:CB77" si="86">CB6+CB55</f>
        <v>2</v>
      </c>
      <c r="CC56" s="3">
        <f t="shared" ref="CC56:CC77" si="87">CC6+CC55</f>
        <v>1</v>
      </c>
      <c r="CD56" s="3">
        <f t="shared" ref="CD56:CD77" si="88">CD6+CD55</f>
        <v>2</v>
      </c>
      <c r="CE56" s="3">
        <f t="shared" ref="CE56:CE77" si="89">CE6+CE55</f>
        <v>5</v>
      </c>
      <c r="CF56" s="3">
        <f t="shared" ref="CF56:CF77" si="90">CF6+CF55</f>
        <v>0</v>
      </c>
      <c r="CG56" s="3">
        <f t="shared" ref="CG56:CG77" si="91">CG6+CG55</f>
        <v>0</v>
      </c>
      <c r="CH56" s="3">
        <f t="shared" ref="CH56:CH77" si="92">CH6+CH55</f>
        <v>0</v>
      </c>
      <c r="CI56" s="3">
        <f t="shared" ref="CI56:CI77" si="93">CI6+CI55</f>
        <v>1</v>
      </c>
      <c r="CJ56" s="3">
        <f t="shared" ref="CJ56:CJ77" si="94">CJ6+CJ55</f>
        <v>0</v>
      </c>
      <c r="CK56" s="3">
        <f t="shared" ref="CK56:CK77" si="95">CK6+CK55</f>
        <v>2</v>
      </c>
      <c r="CL56" s="3">
        <f t="shared" ref="CL56:CL77" si="96">CL6+CL55</f>
        <v>2</v>
      </c>
      <c r="CM56" s="3">
        <f t="shared" ref="CM56:CM77" si="97">CM6+CM55</f>
        <v>0</v>
      </c>
      <c r="CN56" s="12">
        <f t="shared" ref="CN56:CN77" si="98">CN6+CN55</f>
        <v>0</v>
      </c>
    </row>
    <row r="57" spans="49:92" x14ac:dyDescent="0.25">
      <c r="BT57" s="4">
        <v>0.1</v>
      </c>
      <c r="BU57" s="3">
        <f t="shared" si="79"/>
        <v>8</v>
      </c>
      <c r="BV57" s="3">
        <f t="shared" si="80"/>
        <v>19</v>
      </c>
      <c r="BW57" s="3">
        <f t="shared" si="81"/>
        <v>10</v>
      </c>
      <c r="BX57" s="3">
        <f t="shared" si="82"/>
        <v>6</v>
      </c>
      <c r="BY57" s="3">
        <f t="shared" si="83"/>
        <v>14</v>
      </c>
      <c r="BZ57" s="3">
        <f t="shared" si="84"/>
        <v>7</v>
      </c>
      <c r="CA57" s="3">
        <f t="shared" si="85"/>
        <v>16</v>
      </c>
      <c r="CB57" s="3">
        <f t="shared" si="86"/>
        <v>5</v>
      </c>
      <c r="CC57" s="3">
        <f t="shared" si="87"/>
        <v>4</v>
      </c>
      <c r="CD57" s="3">
        <f t="shared" si="88"/>
        <v>5</v>
      </c>
      <c r="CE57" s="3">
        <f t="shared" si="89"/>
        <v>11</v>
      </c>
      <c r="CF57" s="3">
        <f t="shared" si="90"/>
        <v>5</v>
      </c>
      <c r="CG57" s="3">
        <f t="shared" si="91"/>
        <v>3</v>
      </c>
      <c r="CH57" s="3">
        <f t="shared" si="92"/>
        <v>0</v>
      </c>
      <c r="CI57" s="3">
        <f t="shared" si="93"/>
        <v>1</v>
      </c>
      <c r="CJ57" s="3">
        <f t="shared" si="94"/>
        <v>0</v>
      </c>
      <c r="CK57" s="3">
        <f t="shared" si="95"/>
        <v>9</v>
      </c>
      <c r="CL57" s="3">
        <f t="shared" si="96"/>
        <v>3</v>
      </c>
      <c r="CM57" s="3">
        <f t="shared" si="97"/>
        <v>1</v>
      </c>
      <c r="CN57" s="12">
        <f t="shared" si="98"/>
        <v>4</v>
      </c>
    </row>
    <row r="58" spans="49:92" x14ac:dyDescent="0.25">
      <c r="BT58" s="4">
        <v>0.15</v>
      </c>
      <c r="BU58" s="3">
        <f t="shared" si="79"/>
        <v>13</v>
      </c>
      <c r="BV58" s="3">
        <f t="shared" si="80"/>
        <v>22</v>
      </c>
      <c r="BW58" s="3">
        <f t="shared" si="81"/>
        <v>12</v>
      </c>
      <c r="BX58" s="3">
        <f t="shared" si="82"/>
        <v>9</v>
      </c>
      <c r="BY58" s="3">
        <f t="shared" si="83"/>
        <v>21</v>
      </c>
      <c r="BZ58" s="3">
        <f t="shared" si="84"/>
        <v>10</v>
      </c>
      <c r="CA58" s="3">
        <f t="shared" si="85"/>
        <v>17</v>
      </c>
      <c r="CB58" s="3">
        <f t="shared" si="86"/>
        <v>8</v>
      </c>
      <c r="CC58" s="3">
        <f t="shared" si="87"/>
        <v>8</v>
      </c>
      <c r="CD58" s="3">
        <f t="shared" si="88"/>
        <v>5</v>
      </c>
      <c r="CE58" s="3">
        <f t="shared" si="89"/>
        <v>14</v>
      </c>
      <c r="CF58" s="3">
        <f t="shared" si="90"/>
        <v>6</v>
      </c>
      <c r="CG58" s="3">
        <f t="shared" si="91"/>
        <v>4</v>
      </c>
      <c r="CH58" s="3">
        <f t="shared" si="92"/>
        <v>0</v>
      </c>
      <c r="CI58" s="3">
        <f t="shared" si="93"/>
        <v>1</v>
      </c>
      <c r="CJ58" s="3">
        <f t="shared" si="94"/>
        <v>0</v>
      </c>
      <c r="CK58" s="3">
        <f t="shared" si="95"/>
        <v>11</v>
      </c>
      <c r="CL58" s="3">
        <f t="shared" si="96"/>
        <v>3</v>
      </c>
      <c r="CM58" s="3">
        <f t="shared" si="97"/>
        <v>1</v>
      </c>
      <c r="CN58" s="12">
        <f t="shared" si="98"/>
        <v>7</v>
      </c>
    </row>
    <row r="59" spans="49:92" x14ac:dyDescent="0.25">
      <c r="BT59" s="4">
        <v>0.2</v>
      </c>
      <c r="BU59" s="3">
        <f t="shared" si="79"/>
        <v>14</v>
      </c>
      <c r="BV59" s="3">
        <f t="shared" si="80"/>
        <v>26</v>
      </c>
      <c r="BW59" s="3">
        <f t="shared" si="81"/>
        <v>14</v>
      </c>
      <c r="BX59" s="3">
        <f t="shared" si="82"/>
        <v>11</v>
      </c>
      <c r="BY59" s="3">
        <f t="shared" si="83"/>
        <v>24</v>
      </c>
      <c r="BZ59" s="3">
        <f t="shared" si="84"/>
        <v>11</v>
      </c>
      <c r="CA59" s="3">
        <f t="shared" si="85"/>
        <v>19</v>
      </c>
      <c r="CB59" s="3">
        <f t="shared" si="86"/>
        <v>10</v>
      </c>
      <c r="CC59" s="3">
        <f t="shared" si="87"/>
        <v>9</v>
      </c>
      <c r="CD59" s="3">
        <f t="shared" si="88"/>
        <v>7</v>
      </c>
      <c r="CE59" s="3">
        <f t="shared" si="89"/>
        <v>16</v>
      </c>
      <c r="CF59" s="3">
        <f t="shared" si="90"/>
        <v>8</v>
      </c>
      <c r="CG59" s="3">
        <f t="shared" si="91"/>
        <v>4</v>
      </c>
      <c r="CH59" s="3">
        <f t="shared" si="92"/>
        <v>0</v>
      </c>
      <c r="CI59" s="3">
        <f t="shared" si="93"/>
        <v>2</v>
      </c>
      <c r="CJ59" s="3">
        <f t="shared" si="94"/>
        <v>1</v>
      </c>
      <c r="CK59" s="3">
        <f t="shared" si="95"/>
        <v>12</v>
      </c>
      <c r="CL59" s="3">
        <f t="shared" si="96"/>
        <v>7</v>
      </c>
      <c r="CM59" s="3">
        <f t="shared" si="97"/>
        <v>2</v>
      </c>
      <c r="CN59" s="12">
        <f t="shared" si="98"/>
        <v>9</v>
      </c>
    </row>
    <row r="60" spans="49:92" x14ac:dyDescent="0.25">
      <c r="BT60" s="4">
        <v>0.25</v>
      </c>
      <c r="BU60" s="3">
        <f t="shared" si="79"/>
        <v>18</v>
      </c>
      <c r="BV60" s="3">
        <f t="shared" si="80"/>
        <v>28</v>
      </c>
      <c r="BW60" s="3">
        <f t="shared" si="81"/>
        <v>18</v>
      </c>
      <c r="BX60" s="3">
        <f t="shared" si="82"/>
        <v>15</v>
      </c>
      <c r="BY60" s="3">
        <f t="shared" si="83"/>
        <v>27</v>
      </c>
      <c r="BZ60" s="3">
        <f t="shared" si="84"/>
        <v>15</v>
      </c>
      <c r="CA60" s="3">
        <f t="shared" si="85"/>
        <v>21</v>
      </c>
      <c r="CB60" s="3">
        <f t="shared" si="86"/>
        <v>15</v>
      </c>
      <c r="CC60" s="3">
        <f t="shared" si="87"/>
        <v>10</v>
      </c>
      <c r="CD60" s="3">
        <f t="shared" si="88"/>
        <v>9</v>
      </c>
      <c r="CE60" s="3">
        <f t="shared" si="89"/>
        <v>22</v>
      </c>
      <c r="CF60" s="3">
        <f t="shared" si="90"/>
        <v>10</v>
      </c>
      <c r="CG60" s="3">
        <f t="shared" si="91"/>
        <v>6</v>
      </c>
      <c r="CH60" s="3">
        <f t="shared" si="92"/>
        <v>0</v>
      </c>
      <c r="CI60" s="3">
        <f t="shared" si="93"/>
        <v>6</v>
      </c>
      <c r="CJ60" s="3">
        <f t="shared" si="94"/>
        <v>3</v>
      </c>
      <c r="CK60" s="3">
        <f t="shared" si="95"/>
        <v>14</v>
      </c>
      <c r="CL60" s="3">
        <f t="shared" si="96"/>
        <v>11</v>
      </c>
      <c r="CM60" s="3">
        <f t="shared" si="97"/>
        <v>4</v>
      </c>
      <c r="CN60" s="12">
        <f t="shared" si="98"/>
        <v>13</v>
      </c>
    </row>
    <row r="61" spans="49:92" x14ac:dyDescent="0.25">
      <c r="BT61" s="4">
        <v>0.3</v>
      </c>
      <c r="BU61" s="3">
        <f t="shared" si="79"/>
        <v>18</v>
      </c>
      <c r="BV61" s="3">
        <f t="shared" si="80"/>
        <v>29</v>
      </c>
      <c r="BW61" s="3">
        <f t="shared" si="81"/>
        <v>18</v>
      </c>
      <c r="BX61" s="3">
        <f t="shared" si="82"/>
        <v>15</v>
      </c>
      <c r="BY61" s="3">
        <f t="shared" si="83"/>
        <v>27</v>
      </c>
      <c r="BZ61" s="3">
        <f t="shared" si="84"/>
        <v>15</v>
      </c>
      <c r="CA61" s="3">
        <f t="shared" si="85"/>
        <v>22</v>
      </c>
      <c r="CB61" s="3">
        <f t="shared" si="86"/>
        <v>15</v>
      </c>
      <c r="CC61" s="3">
        <f t="shared" si="87"/>
        <v>13</v>
      </c>
      <c r="CD61" s="3">
        <f t="shared" si="88"/>
        <v>9</v>
      </c>
      <c r="CE61" s="3">
        <f t="shared" si="89"/>
        <v>22</v>
      </c>
      <c r="CF61" s="3">
        <f t="shared" si="90"/>
        <v>11</v>
      </c>
      <c r="CG61" s="3">
        <f t="shared" si="91"/>
        <v>6</v>
      </c>
      <c r="CH61" s="3">
        <f t="shared" si="92"/>
        <v>0</v>
      </c>
      <c r="CI61" s="3">
        <f t="shared" si="93"/>
        <v>7</v>
      </c>
      <c r="CJ61" s="3">
        <f t="shared" si="94"/>
        <v>3</v>
      </c>
      <c r="CK61" s="3">
        <f t="shared" si="95"/>
        <v>14</v>
      </c>
      <c r="CL61" s="3">
        <f t="shared" si="96"/>
        <v>12</v>
      </c>
      <c r="CM61" s="3">
        <f t="shared" si="97"/>
        <v>5</v>
      </c>
      <c r="CN61" s="12">
        <f t="shared" si="98"/>
        <v>13</v>
      </c>
    </row>
    <row r="62" spans="49:92" x14ac:dyDescent="0.25">
      <c r="BT62" s="4">
        <v>0.35</v>
      </c>
      <c r="BU62" s="3">
        <f t="shared" si="79"/>
        <v>18</v>
      </c>
      <c r="BV62" s="3">
        <f t="shared" si="80"/>
        <v>31</v>
      </c>
      <c r="BW62" s="3">
        <f t="shared" si="81"/>
        <v>19</v>
      </c>
      <c r="BX62" s="3">
        <f t="shared" si="82"/>
        <v>15</v>
      </c>
      <c r="BY62" s="3">
        <f t="shared" si="83"/>
        <v>28</v>
      </c>
      <c r="BZ62" s="3">
        <f t="shared" si="84"/>
        <v>15</v>
      </c>
      <c r="CA62" s="3">
        <f t="shared" si="85"/>
        <v>22</v>
      </c>
      <c r="CB62" s="3">
        <f t="shared" si="86"/>
        <v>16</v>
      </c>
      <c r="CC62" s="3">
        <f t="shared" si="87"/>
        <v>13</v>
      </c>
      <c r="CD62" s="3">
        <f t="shared" si="88"/>
        <v>9</v>
      </c>
      <c r="CE62" s="3">
        <f t="shared" si="89"/>
        <v>22</v>
      </c>
      <c r="CF62" s="3">
        <f t="shared" si="90"/>
        <v>12</v>
      </c>
      <c r="CG62" s="3">
        <f t="shared" si="91"/>
        <v>6</v>
      </c>
      <c r="CH62" s="3">
        <f t="shared" si="92"/>
        <v>0</v>
      </c>
      <c r="CI62" s="3">
        <f t="shared" si="93"/>
        <v>7</v>
      </c>
      <c r="CJ62" s="3">
        <f t="shared" si="94"/>
        <v>3</v>
      </c>
      <c r="CK62" s="3">
        <f t="shared" si="95"/>
        <v>15</v>
      </c>
      <c r="CL62" s="3">
        <f t="shared" si="96"/>
        <v>13</v>
      </c>
      <c r="CM62" s="3">
        <f t="shared" si="97"/>
        <v>5</v>
      </c>
      <c r="CN62" s="12">
        <f t="shared" si="98"/>
        <v>13</v>
      </c>
    </row>
    <row r="63" spans="49:92" x14ac:dyDescent="0.25">
      <c r="BT63" s="4">
        <v>0.4</v>
      </c>
      <c r="BU63" s="3">
        <f t="shared" si="79"/>
        <v>18</v>
      </c>
      <c r="BV63" s="3">
        <f t="shared" si="80"/>
        <v>32</v>
      </c>
      <c r="BW63" s="3">
        <f t="shared" si="81"/>
        <v>19</v>
      </c>
      <c r="BX63" s="3">
        <f t="shared" si="82"/>
        <v>16</v>
      </c>
      <c r="BY63" s="3">
        <f t="shared" si="83"/>
        <v>29</v>
      </c>
      <c r="BZ63" s="3">
        <f t="shared" si="84"/>
        <v>16</v>
      </c>
      <c r="CA63" s="3">
        <f t="shared" si="85"/>
        <v>22</v>
      </c>
      <c r="CB63" s="3">
        <f t="shared" si="86"/>
        <v>17</v>
      </c>
      <c r="CC63" s="3">
        <f t="shared" si="87"/>
        <v>13</v>
      </c>
      <c r="CD63" s="3">
        <f t="shared" si="88"/>
        <v>9</v>
      </c>
      <c r="CE63" s="3">
        <f t="shared" si="89"/>
        <v>22</v>
      </c>
      <c r="CF63" s="3">
        <f t="shared" si="90"/>
        <v>12</v>
      </c>
      <c r="CG63" s="3">
        <f t="shared" si="91"/>
        <v>6</v>
      </c>
      <c r="CH63" s="3">
        <f t="shared" si="92"/>
        <v>1</v>
      </c>
      <c r="CI63" s="3">
        <f t="shared" si="93"/>
        <v>7</v>
      </c>
      <c r="CJ63" s="3">
        <f t="shared" si="94"/>
        <v>3</v>
      </c>
      <c r="CK63" s="3">
        <f t="shared" si="95"/>
        <v>15</v>
      </c>
      <c r="CL63" s="3">
        <f t="shared" si="96"/>
        <v>13</v>
      </c>
      <c r="CM63" s="3">
        <f t="shared" si="97"/>
        <v>5</v>
      </c>
      <c r="CN63" s="12">
        <f t="shared" si="98"/>
        <v>13</v>
      </c>
    </row>
    <row r="64" spans="49:92" x14ac:dyDescent="0.25">
      <c r="BT64" s="4">
        <v>0.45</v>
      </c>
      <c r="BU64" s="3">
        <f t="shared" si="79"/>
        <v>19</v>
      </c>
      <c r="BV64" s="3">
        <f t="shared" si="80"/>
        <v>34</v>
      </c>
      <c r="BW64" s="3">
        <f t="shared" si="81"/>
        <v>19</v>
      </c>
      <c r="BX64" s="3">
        <f t="shared" si="82"/>
        <v>17</v>
      </c>
      <c r="BY64" s="3">
        <f t="shared" si="83"/>
        <v>30</v>
      </c>
      <c r="BZ64" s="3">
        <f t="shared" si="84"/>
        <v>17</v>
      </c>
      <c r="CA64" s="3">
        <f t="shared" si="85"/>
        <v>23</v>
      </c>
      <c r="CB64" s="3">
        <f t="shared" si="86"/>
        <v>19</v>
      </c>
      <c r="CC64" s="3">
        <f t="shared" si="87"/>
        <v>13</v>
      </c>
      <c r="CD64" s="3">
        <f t="shared" si="88"/>
        <v>10</v>
      </c>
      <c r="CE64" s="3">
        <f t="shared" si="89"/>
        <v>22</v>
      </c>
      <c r="CF64" s="3">
        <f t="shared" si="90"/>
        <v>13</v>
      </c>
      <c r="CG64" s="3">
        <f t="shared" si="91"/>
        <v>6</v>
      </c>
      <c r="CH64" s="3">
        <f t="shared" si="92"/>
        <v>1</v>
      </c>
      <c r="CI64" s="3">
        <f t="shared" si="93"/>
        <v>7</v>
      </c>
      <c r="CJ64" s="3">
        <f t="shared" si="94"/>
        <v>3</v>
      </c>
      <c r="CK64" s="3">
        <f t="shared" si="95"/>
        <v>16</v>
      </c>
      <c r="CL64" s="3">
        <f t="shared" si="96"/>
        <v>13</v>
      </c>
      <c r="CM64" s="3">
        <f t="shared" si="97"/>
        <v>6</v>
      </c>
      <c r="CN64" s="12">
        <f t="shared" si="98"/>
        <v>14</v>
      </c>
    </row>
    <row r="65" spans="72:92" x14ac:dyDescent="0.25">
      <c r="BT65" s="4">
        <v>0.5</v>
      </c>
      <c r="BU65" s="3">
        <f t="shared" si="79"/>
        <v>21</v>
      </c>
      <c r="BV65" s="3">
        <f t="shared" si="80"/>
        <v>34</v>
      </c>
      <c r="BW65" s="3">
        <f t="shared" si="81"/>
        <v>19</v>
      </c>
      <c r="BX65" s="3">
        <f t="shared" si="82"/>
        <v>18</v>
      </c>
      <c r="BY65" s="3">
        <f t="shared" si="83"/>
        <v>30</v>
      </c>
      <c r="BZ65" s="3">
        <f t="shared" si="84"/>
        <v>18</v>
      </c>
      <c r="CA65" s="3">
        <f t="shared" si="85"/>
        <v>23</v>
      </c>
      <c r="CB65" s="3">
        <f t="shared" si="86"/>
        <v>20</v>
      </c>
      <c r="CC65" s="3">
        <f t="shared" si="87"/>
        <v>14</v>
      </c>
      <c r="CD65" s="3">
        <f t="shared" si="88"/>
        <v>11</v>
      </c>
      <c r="CE65" s="3">
        <f t="shared" si="89"/>
        <v>22</v>
      </c>
      <c r="CF65" s="3">
        <f t="shared" si="90"/>
        <v>14</v>
      </c>
      <c r="CG65" s="3">
        <f t="shared" si="91"/>
        <v>6</v>
      </c>
      <c r="CH65" s="3">
        <f t="shared" si="92"/>
        <v>1</v>
      </c>
      <c r="CI65" s="3">
        <f t="shared" si="93"/>
        <v>7</v>
      </c>
      <c r="CJ65" s="3">
        <f t="shared" si="94"/>
        <v>4</v>
      </c>
      <c r="CK65" s="3">
        <f t="shared" si="95"/>
        <v>16</v>
      </c>
      <c r="CL65" s="3">
        <f t="shared" si="96"/>
        <v>15</v>
      </c>
      <c r="CM65" s="3">
        <f t="shared" si="97"/>
        <v>6</v>
      </c>
      <c r="CN65" s="12">
        <f t="shared" si="98"/>
        <v>14</v>
      </c>
    </row>
    <row r="66" spans="72:92" x14ac:dyDescent="0.25">
      <c r="BT66" s="4">
        <v>0.55000000000000004</v>
      </c>
      <c r="BU66" s="3">
        <f t="shared" si="79"/>
        <v>25</v>
      </c>
      <c r="BV66" s="3">
        <f t="shared" si="80"/>
        <v>36</v>
      </c>
      <c r="BW66" s="3">
        <f t="shared" si="81"/>
        <v>22</v>
      </c>
      <c r="BX66" s="3">
        <f t="shared" si="82"/>
        <v>19</v>
      </c>
      <c r="BY66" s="3">
        <f t="shared" si="83"/>
        <v>32</v>
      </c>
      <c r="BZ66" s="3">
        <f t="shared" si="84"/>
        <v>19</v>
      </c>
      <c r="CA66" s="3">
        <f t="shared" si="85"/>
        <v>25</v>
      </c>
      <c r="CB66" s="3">
        <f t="shared" si="86"/>
        <v>23</v>
      </c>
      <c r="CC66" s="3">
        <f t="shared" si="87"/>
        <v>16</v>
      </c>
      <c r="CD66" s="3">
        <f t="shared" si="88"/>
        <v>12</v>
      </c>
      <c r="CE66" s="3">
        <f t="shared" si="89"/>
        <v>25</v>
      </c>
      <c r="CF66" s="3">
        <f t="shared" si="90"/>
        <v>16</v>
      </c>
      <c r="CG66" s="3">
        <f t="shared" si="91"/>
        <v>8</v>
      </c>
      <c r="CH66" s="3">
        <f t="shared" si="92"/>
        <v>2</v>
      </c>
      <c r="CI66" s="3">
        <f t="shared" si="93"/>
        <v>7</v>
      </c>
      <c r="CJ66" s="3">
        <f t="shared" si="94"/>
        <v>6</v>
      </c>
      <c r="CK66" s="3">
        <f t="shared" si="95"/>
        <v>16</v>
      </c>
      <c r="CL66" s="3">
        <f t="shared" si="96"/>
        <v>17</v>
      </c>
      <c r="CM66" s="3">
        <f t="shared" si="97"/>
        <v>7</v>
      </c>
      <c r="CN66" s="12">
        <f t="shared" si="98"/>
        <v>18</v>
      </c>
    </row>
    <row r="67" spans="72:92" x14ac:dyDescent="0.25">
      <c r="BT67" s="4">
        <v>0.6</v>
      </c>
      <c r="BU67" s="3">
        <f t="shared" si="79"/>
        <v>27</v>
      </c>
      <c r="BV67" s="3">
        <f t="shared" si="80"/>
        <v>37</v>
      </c>
      <c r="BW67" s="3">
        <f t="shared" si="81"/>
        <v>23</v>
      </c>
      <c r="BX67" s="3">
        <f t="shared" si="82"/>
        <v>21</v>
      </c>
      <c r="BY67" s="3">
        <f t="shared" si="83"/>
        <v>36</v>
      </c>
      <c r="BZ67" s="3">
        <f t="shared" si="84"/>
        <v>22</v>
      </c>
      <c r="CA67" s="3">
        <f t="shared" si="85"/>
        <v>27</v>
      </c>
      <c r="CB67" s="3">
        <f t="shared" si="86"/>
        <v>24</v>
      </c>
      <c r="CC67" s="3">
        <f t="shared" si="87"/>
        <v>17</v>
      </c>
      <c r="CD67" s="3">
        <f t="shared" si="88"/>
        <v>14</v>
      </c>
      <c r="CE67" s="3">
        <f t="shared" si="89"/>
        <v>26</v>
      </c>
      <c r="CF67" s="3">
        <f t="shared" si="90"/>
        <v>18</v>
      </c>
      <c r="CG67" s="3">
        <f t="shared" si="91"/>
        <v>9</v>
      </c>
      <c r="CH67" s="3">
        <f t="shared" si="92"/>
        <v>2</v>
      </c>
      <c r="CI67" s="3">
        <f t="shared" si="93"/>
        <v>8</v>
      </c>
      <c r="CJ67" s="3">
        <f t="shared" si="94"/>
        <v>7</v>
      </c>
      <c r="CK67" s="3">
        <f t="shared" si="95"/>
        <v>18</v>
      </c>
      <c r="CL67" s="3">
        <f t="shared" si="96"/>
        <v>19</v>
      </c>
      <c r="CM67" s="3">
        <f t="shared" si="97"/>
        <v>9</v>
      </c>
      <c r="CN67" s="12">
        <f t="shared" si="98"/>
        <v>20</v>
      </c>
    </row>
    <row r="68" spans="72:92" x14ac:dyDescent="0.25">
      <c r="BT68" s="4">
        <v>0.65</v>
      </c>
      <c r="BU68" s="3">
        <f t="shared" si="79"/>
        <v>27</v>
      </c>
      <c r="BV68" s="3">
        <f t="shared" si="80"/>
        <v>38</v>
      </c>
      <c r="BW68" s="3">
        <f t="shared" si="81"/>
        <v>25</v>
      </c>
      <c r="BX68" s="3">
        <f t="shared" si="82"/>
        <v>21</v>
      </c>
      <c r="BY68" s="3">
        <f t="shared" si="83"/>
        <v>36</v>
      </c>
      <c r="BZ68" s="3">
        <f t="shared" si="84"/>
        <v>23</v>
      </c>
      <c r="CA68" s="3">
        <f t="shared" si="85"/>
        <v>28</v>
      </c>
      <c r="CB68" s="3">
        <f t="shared" si="86"/>
        <v>25</v>
      </c>
      <c r="CC68" s="3">
        <f t="shared" si="87"/>
        <v>17</v>
      </c>
      <c r="CD68" s="3">
        <f t="shared" si="88"/>
        <v>14</v>
      </c>
      <c r="CE68" s="3">
        <f t="shared" si="89"/>
        <v>26</v>
      </c>
      <c r="CF68" s="3">
        <f t="shared" si="90"/>
        <v>18</v>
      </c>
      <c r="CG68" s="3">
        <f t="shared" si="91"/>
        <v>9</v>
      </c>
      <c r="CH68" s="3">
        <f t="shared" si="92"/>
        <v>2</v>
      </c>
      <c r="CI68" s="3">
        <f t="shared" si="93"/>
        <v>9</v>
      </c>
      <c r="CJ68" s="3">
        <f t="shared" si="94"/>
        <v>7</v>
      </c>
      <c r="CK68" s="3">
        <f t="shared" si="95"/>
        <v>19</v>
      </c>
      <c r="CL68" s="3">
        <f t="shared" si="96"/>
        <v>19</v>
      </c>
      <c r="CM68" s="3">
        <f t="shared" si="97"/>
        <v>9</v>
      </c>
      <c r="CN68" s="12">
        <f t="shared" si="98"/>
        <v>21</v>
      </c>
    </row>
    <row r="69" spans="72:92" x14ac:dyDescent="0.25">
      <c r="BT69" s="4">
        <v>0.7</v>
      </c>
      <c r="BU69" s="3">
        <f t="shared" si="79"/>
        <v>28</v>
      </c>
      <c r="BV69" s="3">
        <f t="shared" si="80"/>
        <v>39</v>
      </c>
      <c r="BW69" s="3">
        <f t="shared" si="81"/>
        <v>26</v>
      </c>
      <c r="BX69" s="3">
        <f t="shared" si="82"/>
        <v>24</v>
      </c>
      <c r="BY69" s="3">
        <f t="shared" si="83"/>
        <v>37</v>
      </c>
      <c r="BZ69" s="3">
        <f t="shared" si="84"/>
        <v>26</v>
      </c>
      <c r="CA69" s="3">
        <f t="shared" si="85"/>
        <v>30</v>
      </c>
      <c r="CB69" s="3">
        <f t="shared" si="86"/>
        <v>26</v>
      </c>
      <c r="CC69" s="3">
        <f t="shared" si="87"/>
        <v>18</v>
      </c>
      <c r="CD69" s="3">
        <f t="shared" si="88"/>
        <v>15</v>
      </c>
      <c r="CE69" s="3">
        <f t="shared" si="89"/>
        <v>27</v>
      </c>
      <c r="CF69" s="3">
        <f t="shared" si="90"/>
        <v>18</v>
      </c>
      <c r="CG69" s="3">
        <f t="shared" si="91"/>
        <v>10</v>
      </c>
      <c r="CH69" s="3">
        <f t="shared" si="92"/>
        <v>4</v>
      </c>
      <c r="CI69" s="3">
        <f t="shared" si="93"/>
        <v>10</v>
      </c>
      <c r="CJ69" s="3">
        <f t="shared" si="94"/>
        <v>8</v>
      </c>
      <c r="CK69" s="3">
        <f t="shared" si="95"/>
        <v>21</v>
      </c>
      <c r="CL69" s="3">
        <f t="shared" si="96"/>
        <v>22</v>
      </c>
      <c r="CM69" s="3">
        <f t="shared" si="97"/>
        <v>10</v>
      </c>
      <c r="CN69" s="12">
        <f t="shared" si="98"/>
        <v>21</v>
      </c>
    </row>
    <row r="70" spans="72:92" x14ac:dyDescent="0.25">
      <c r="BT70" s="4">
        <v>0.75</v>
      </c>
      <c r="BU70" s="3">
        <f t="shared" si="79"/>
        <v>28</v>
      </c>
      <c r="BV70" s="3">
        <f t="shared" si="80"/>
        <v>39</v>
      </c>
      <c r="BW70" s="3">
        <f t="shared" si="81"/>
        <v>27</v>
      </c>
      <c r="BX70" s="3">
        <f t="shared" si="82"/>
        <v>24</v>
      </c>
      <c r="BY70" s="3">
        <f t="shared" si="83"/>
        <v>38</v>
      </c>
      <c r="BZ70" s="3">
        <f t="shared" si="84"/>
        <v>26</v>
      </c>
      <c r="CA70" s="3">
        <f t="shared" si="85"/>
        <v>32</v>
      </c>
      <c r="CB70" s="3">
        <f t="shared" si="86"/>
        <v>26</v>
      </c>
      <c r="CC70" s="3">
        <f t="shared" si="87"/>
        <v>18</v>
      </c>
      <c r="CD70" s="3">
        <f t="shared" si="88"/>
        <v>17</v>
      </c>
      <c r="CE70" s="3">
        <f t="shared" si="89"/>
        <v>28</v>
      </c>
      <c r="CF70" s="3">
        <f t="shared" si="90"/>
        <v>20</v>
      </c>
      <c r="CG70" s="3">
        <f t="shared" si="91"/>
        <v>11</v>
      </c>
      <c r="CH70" s="3">
        <f t="shared" si="92"/>
        <v>6</v>
      </c>
      <c r="CI70" s="3">
        <f t="shared" si="93"/>
        <v>10</v>
      </c>
      <c r="CJ70" s="3">
        <f t="shared" si="94"/>
        <v>8</v>
      </c>
      <c r="CK70" s="3">
        <f t="shared" si="95"/>
        <v>22</v>
      </c>
      <c r="CL70" s="3">
        <f t="shared" si="96"/>
        <v>23</v>
      </c>
      <c r="CM70" s="3">
        <f t="shared" si="97"/>
        <v>11</v>
      </c>
      <c r="CN70" s="12">
        <f t="shared" si="98"/>
        <v>21</v>
      </c>
    </row>
    <row r="71" spans="72:92" x14ac:dyDescent="0.25">
      <c r="BT71" s="4">
        <v>0.8</v>
      </c>
      <c r="BU71" s="3">
        <f t="shared" si="79"/>
        <v>29</v>
      </c>
      <c r="BV71" s="3">
        <f t="shared" si="80"/>
        <v>40</v>
      </c>
      <c r="BW71" s="3">
        <f t="shared" si="81"/>
        <v>27</v>
      </c>
      <c r="BX71" s="3">
        <f t="shared" si="82"/>
        <v>25</v>
      </c>
      <c r="BY71" s="3">
        <f t="shared" si="83"/>
        <v>38</v>
      </c>
      <c r="BZ71" s="3">
        <f t="shared" si="84"/>
        <v>26</v>
      </c>
      <c r="CA71" s="3">
        <f t="shared" si="85"/>
        <v>32</v>
      </c>
      <c r="CB71" s="3">
        <f t="shared" si="86"/>
        <v>26</v>
      </c>
      <c r="CC71" s="3">
        <f t="shared" si="87"/>
        <v>19</v>
      </c>
      <c r="CD71" s="3">
        <f t="shared" si="88"/>
        <v>18</v>
      </c>
      <c r="CE71" s="3">
        <f t="shared" si="89"/>
        <v>29</v>
      </c>
      <c r="CF71" s="3">
        <f t="shared" si="90"/>
        <v>21</v>
      </c>
      <c r="CG71" s="3">
        <f t="shared" si="91"/>
        <v>12</v>
      </c>
      <c r="CH71" s="3">
        <f t="shared" si="92"/>
        <v>6</v>
      </c>
      <c r="CI71" s="3">
        <f t="shared" si="93"/>
        <v>12</v>
      </c>
      <c r="CJ71" s="3">
        <f t="shared" si="94"/>
        <v>10</v>
      </c>
      <c r="CK71" s="3">
        <f t="shared" si="95"/>
        <v>23</v>
      </c>
      <c r="CL71" s="3">
        <f t="shared" si="96"/>
        <v>23</v>
      </c>
      <c r="CM71" s="3">
        <f t="shared" si="97"/>
        <v>12</v>
      </c>
      <c r="CN71" s="12">
        <f t="shared" si="98"/>
        <v>22</v>
      </c>
    </row>
    <row r="72" spans="72:92" x14ac:dyDescent="0.25">
      <c r="BT72" s="4">
        <v>0.85</v>
      </c>
      <c r="BU72" s="3">
        <f t="shared" si="79"/>
        <v>29</v>
      </c>
      <c r="BV72" s="3">
        <f t="shared" si="80"/>
        <v>40</v>
      </c>
      <c r="BW72" s="3">
        <f t="shared" si="81"/>
        <v>27</v>
      </c>
      <c r="BX72" s="3">
        <f t="shared" si="82"/>
        <v>25</v>
      </c>
      <c r="BY72" s="3">
        <f t="shared" si="83"/>
        <v>38</v>
      </c>
      <c r="BZ72" s="3">
        <f t="shared" si="84"/>
        <v>26</v>
      </c>
      <c r="CA72" s="3">
        <f t="shared" si="85"/>
        <v>32</v>
      </c>
      <c r="CB72" s="3">
        <f t="shared" si="86"/>
        <v>26</v>
      </c>
      <c r="CC72" s="3">
        <f t="shared" si="87"/>
        <v>19</v>
      </c>
      <c r="CD72" s="3">
        <f t="shared" si="88"/>
        <v>18</v>
      </c>
      <c r="CE72" s="3">
        <f t="shared" si="89"/>
        <v>29</v>
      </c>
      <c r="CF72" s="3">
        <f t="shared" si="90"/>
        <v>22</v>
      </c>
      <c r="CG72" s="3">
        <f t="shared" si="91"/>
        <v>13</v>
      </c>
      <c r="CH72" s="3">
        <f t="shared" si="92"/>
        <v>6</v>
      </c>
      <c r="CI72" s="3">
        <f t="shared" si="93"/>
        <v>12</v>
      </c>
      <c r="CJ72" s="3">
        <f t="shared" si="94"/>
        <v>10</v>
      </c>
      <c r="CK72" s="3">
        <f t="shared" si="95"/>
        <v>24</v>
      </c>
      <c r="CL72" s="3">
        <f t="shared" si="96"/>
        <v>23</v>
      </c>
      <c r="CM72" s="3">
        <f t="shared" si="97"/>
        <v>12</v>
      </c>
      <c r="CN72" s="12">
        <f t="shared" si="98"/>
        <v>22</v>
      </c>
    </row>
    <row r="73" spans="72:92" x14ac:dyDescent="0.25">
      <c r="BT73" s="4">
        <v>0.9</v>
      </c>
      <c r="BU73" s="3">
        <f t="shared" si="79"/>
        <v>29</v>
      </c>
      <c r="BV73" s="3">
        <f t="shared" si="80"/>
        <v>40</v>
      </c>
      <c r="BW73" s="3">
        <f t="shared" si="81"/>
        <v>27</v>
      </c>
      <c r="BX73" s="3">
        <f t="shared" si="82"/>
        <v>25</v>
      </c>
      <c r="BY73" s="3">
        <f t="shared" si="83"/>
        <v>38</v>
      </c>
      <c r="BZ73" s="3">
        <f t="shared" si="84"/>
        <v>26</v>
      </c>
      <c r="CA73" s="3">
        <f t="shared" si="85"/>
        <v>32</v>
      </c>
      <c r="CB73" s="3">
        <f t="shared" si="86"/>
        <v>26</v>
      </c>
      <c r="CC73" s="3">
        <f t="shared" si="87"/>
        <v>20</v>
      </c>
      <c r="CD73" s="3">
        <f t="shared" si="88"/>
        <v>19</v>
      </c>
      <c r="CE73" s="3">
        <f t="shared" si="89"/>
        <v>29</v>
      </c>
      <c r="CF73" s="3">
        <f t="shared" si="90"/>
        <v>22</v>
      </c>
      <c r="CG73" s="3">
        <f t="shared" si="91"/>
        <v>14</v>
      </c>
      <c r="CH73" s="3">
        <f t="shared" si="92"/>
        <v>7</v>
      </c>
      <c r="CI73" s="3">
        <f t="shared" si="93"/>
        <v>12</v>
      </c>
      <c r="CJ73" s="3">
        <f t="shared" si="94"/>
        <v>11</v>
      </c>
      <c r="CK73" s="3">
        <f t="shared" si="95"/>
        <v>24</v>
      </c>
      <c r="CL73" s="3">
        <f t="shared" si="96"/>
        <v>23</v>
      </c>
      <c r="CM73" s="3">
        <f t="shared" si="97"/>
        <v>13</v>
      </c>
      <c r="CN73" s="12">
        <f t="shared" si="98"/>
        <v>22</v>
      </c>
    </row>
    <row r="74" spans="72:92" x14ac:dyDescent="0.25">
      <c r="BT74" s="4">
        <v>0.95</v>
      </c>
      <c r="BU74" s="3">
        <f t="shared" si="79"/>
        <v>29</v>
      </c>
      <c r="BV74" s="3">
        <f t="shared" si="80"/>
        <v>40</v>
      </c>
      <c r="BW74" s="3">
        <f t="shared" si="81"/>
        <v>27</v>
      </c>
      <c r="BX74" s="3">
        <f t="shared" si="82"/>
        <v>25</v>
      </c>
      <c r="BY74" s="3">
        <f t="shared" si="83"/>
        <v>38</v>
      </c>
      <c r="BZ74" s="3">
        <f t="shared" si="84"/>
        <v>26</v>
      </c>
      <c r="CA74" s="3">
        <f t="shared" si="85"/>
        <v>32</v>
      </c>
      <c r="CB74" s="3">
        <f t="shared" si="86"/>
        <v>26</v>
      </c>
      <c r="CC74" s="3">
        <f t="shared" si="87"/>
        <v>21</v>
      </c>
      <c r="CD74" s="3">
        <f t="shared" si="88"/>
        <v>19</v>
      </c>
      <c r="CE74" s="3">
        <f t="shared" si="89"/>
        <v>29</v>
      </c>
      <c r="CF74" s="3">
        <f t="shared" si="90"/>
        <v>22</v>
      </c>
      <c r="CG74" s="3">
        <f t="shared" si="91"/>
        <v>14</v>
      </c>
      <c r="CH74" s="3">
        <f t="shared" si="92"/>
        <v>8</v>
      </c>
      <c r="CI74" s="3">
        <f t="shared" si="93"/>
        <v>12</v>
      </c>
      <c r="CJ74" s="3">
        <f t="shared" si="94"/>
        <v>11</v>
      </c>
      <c r="CK74" s="3">
        <f t="shared" si="95"/>
        <v>24</v>
      </c>
      <c r="CL74" s="3">
        <f t="shared" si="96"/>
        <v>23</v>
      </c>
      <c r="CM74" s="3">
        <f t="shared" si="97"/>
        <v>13</v>
      </c>
      <c r="CN74" s="12">
        <f t="shared" si="98"/>
        <v>23</v>
      </c>
    </row>
    <row r="75" spans="72:92" x14ac:dyDescent="0.25">
      <c r="BT75" s="4">
        <v>1</v>
      </c>
      <c r="BU75" s="3">
        <f t="shared" si="79"/>
        <v>29</v>
      </c>
      <c r="BV75" s="3">
        <f t="shared" si="80"/>
        <v>40</v>
      </c>
      <c r="BW75" s="3">
        <f t="shared" si="81"/>
        <v>27</v>
      </c>
      <c r="BX75" s="3">
        <f t="shared" si="82"/>
        <v>25</v>
      </c>
      <c r="BY75" s="3">
        <f t="shared" si="83"/>
        <v>38</v>
      </c>
      <c r="BZ75" s="3">
        <f t="shared" si="84"/>
        <v>26</v>
      </c>
      <c r="CA75" s="3">
        <f t="shared" si="85"/>
        <v>32</v>
      </c>
      <c r="CB75" s="3">
        <f t="shared" si="86"/>
        <v>26</v>
      </c>
      <c r="CC75" s="3">
        <f t="shared" si="87"/>
        <v>21</v>
      </c>
      <c r="CD75" s="3">
        <f t="shared" si="88"/>
        <v>19</v>
      </c>
      <c r="CE75" s="3">
        <f t="shared" si="89"/>
        <v>29</v>
      </c>
      <c r="CF75" s="3">
        <f t="shared" si="90"/>
        <v>22</v>
      </c>
      <c r="CG75" s="3">
        <f t="shared" si="91"/>
        <v>14</v>
      </c>
      <c r="CH75" s="3">
        <f t="shared" si="92"/>
        <v>9</v>
      </c>
      <c r="CI75" s="3">
        <f t="shared" si="93"/>
        <v>14</v>
      </c>
      <c r="CJ75" s="3">
        <f t="shared" si="94"/>
        <v>11</v>
      </c>
      <c r="CK75" s="3">
        <f t="shared" si="95"/>
        <v>24</v>
      </c>
      <c r="CL75" s="3">
        <f t="shared" si="96"/>
        <v>23</v>
      </c>
      <c r="CM75" s="3">
        <f t="shared" si="97"/>
        <v>14</v>
      </c>
      <c r="CN75" s="12">
        <f t="shared" si="98"/>
        <v>23</v>
      </c>
    </row>
    <row r="76" spans="72:92" x14ac:dyDescent="0.25">
      <c r="BT76" s="4">
        <v>1.05</v>
      </c>
      <c r="BU76" s="3">
        <f t="shared" si="79"/>
        <v>29</v>
      </c>
      <c r="BV76" s="3">
        <f t="shared" si="80"/>
        <v>40</v>
      </c>
      <c r="BW76" s="3">
        <f t="shared" si="81"/>
        <v>28</v>
      </c>
      <c r="BX76" s="3">
        <f t="shared" si="82"/>
        <v>25</v>
      </c>
      <c r="BY76" s="3">
        <f t="shared" si="83"/>
        <v>38</v>
      </c>
      <c r="BZ76" s="3">
        <f t="shared" si="84"/>
        <v>26</v>
      </c>
      <c r="CA76" s="3">
        <f t="shared" si="85"/>
        <v>32</v>
      </c>
      <c r="CB76" s="3">
        <f t="shared" si="86"/>
        <v>26</v>
      </c>
      <c r="CC76" s="3">
        <f t="shared" si="87"/>
        <v>22</v>
      </c>
      <c r="CD76" s="3">
        <f t="shared" si="88"/>
        <v>19</v>
      </c>
      <c r="CE76" s="3">
        <f t="shared" si="89"/>
        <v>30</v>
      </c>
      <c r="CF76" s="3">
        <f t="shared" si="90"/>
        <v>22</v>
      </c>
      <c r="CG76" s="3">
        <f t="shared" si="91"/>
        <v>15</v>
      </c>
      <c r="CH76" s="3">
        <f t="shared" si="92"/>
        <v>9</v>
      </c>
      <c r="CI76" s="3">
        <f t="shared" si="93"/>
        <v>14</v>
      </c>
      <c r="CJ76" s="3">
        <f t="shared" si="94"/>
        <v>12</v>
      </c>
      <c r="CK76" s="3">
        <f t="shared" si="95"/>
        <v>24</v>
      </c>
      <c r="CL76" s="3">
        <f t="shared" si="96"/>
        <v>23</v>
      </c>
      <c r="CM76" s="3">
        <f t="shared" si="97"/>
        <v>14</v>
      </c>
      <c r="CN76" s="12">
        <f t="shared" si="98"/>
        <v>23</v>
      </c>
    </row>
    <row r="77" spans="72:92" ht="15.75" thickBot="1" x14ac:dyDescent="0.3">
      <c r="BT77" s="6">
        <v>1.1000000000000001</v>
      </c>
      <c r="BU77" s="13">
        <f t="shared" si="79"/>
        <v>29</v>
      </c>
      <c r="BV77" s="13">
        <f t="shared" si="80"/>
        <v>40</v>
      </c>
      <c r="BW77" s="13">
        <f t="shared" si="81"/>
        <v>28</v>
      </c>
      <c r="BX77" s="13">
        <f t="shared" si="82"/>
        <v>25</v>
      </c>
      <c r="BY77" s="13">
        <f t="shared" si="83"/>
        <v>38</v>
      </c>
      <c r="BZ77" s="13">
        <f t="shared" si="84"/>
        <v>26</v>
      </c>
      <c r="CA77" s="13">
        <f t="shared" si="85"/>
        <v>32</v>
      </c>
      <c r="CB77" s="13">
        <f t="shared" si="86"/>
        <v>26</v>
      </c>
      <c r="CC77" s="13">
        <f t="shared" si="87"/>
        <v>22</v>
      </c>
      <c r="CD77" s="13">
        <f t="shared" si="88"/>
        <v>19</v>
      </c>
      <c r="CE77" s="13">
        <f t="shared" si="89"/>
        <v>30</v>
      </c>
      <c r="CF77" s="13">
        <f t="shared" si="90"/>
        <v>22</v>
      </c>
      <c r="CG77" s="13">
        <f t="shared" si="91"/>
        <v>15</v>
      </c>
      <c r="CH77" s="13">
        <f t="shared" si="92"/>
        <v>9</v>
      </c>
      <c r="CI77" s="13">
        <f t="shared" si="93"/>
        <v>14</v>
      </c>
      <c r="CJ77" s="13">
        <f t="shared" si="94"/>
        <v>12</v>
      </c>
      <c r="CK77" s="13">
        <f t="shared" si="95"/>
        <v>24</v>
      </c>
      <c r="CL77" s="13">
        <f t="shared" si="96"/>
        <v>23</v>
      </c>
      <c r="CM77" s="13">
        <f t="shared" si="97"/>
        <v>14</v>
      </c>
      <c r="CN77" s="14">
        <f t="shared" si="98"/>
        <v>23</v>
      </c>
    </row>
  </sheetData>
  <mergeCells count="8">
    <mergeCell ref="BT28:CN28"/>
    <mergeCell ref="BT53:CN53"/>
    <mergeCell ref="AR16:BL17"/>
    <mergeCell ref="B2:U2"/>
    <mergeCell ref="W2:AP2"/>
    <mergeCell ref="AR2:BL2"/>
    <mergeCell ref="BT2:CN2"/>
    <mergeCell ref="BT3:CN3"/>
  </mergeCells>
  <conditionalFormatting sqref="BQ4:BQ10 BQ12:BQ13">
    <cfRule type="cellIs" dxfId="11" priority="1" operator="greaterThan">
      <formula>1</formula>
    </cfRule>
    <cfRule type="cellIs" dxfId="10" priority="2" operator="between">
      <formula>0.6</formula>
      <formula>1</formula>
    </cfRule>
    <cfRule type="cellIs" dxfId="9" priority="3" operator="between">
      <formula>0.3</formula>
      <formula>0.6</formula>
    </cfRule>
    <cfRule type="cellIs" dxfId="8" priority="4" operator="lessThan">
      <formula>0.3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74"/>
  <sheetViews>
    <sheetView showGridLines="0" zoomScale="70" zoomScaleNormal="70" workbookViewId="0">
      <selection activeCell="Z3" sqref="Z3:AD13"/>
    </sheetView>
  </sheetViews>
  <sheetFormatPr defaultColWidth="8.85546875" defaultRowHeight="15" x14ac:dyDescent="0.25"/>
  <cols>
    <col min="1" max="1" width="8.85546875" style="25"/>
    <col min="2" max="8" width="4.85546875" style="25" bestFit="1" customWidth="1"/>
    <col min="9" max="9" width="8.28515625" style="25" customWidth="1"/>
    <col min="10" max="16" width="4.85546875" style="25" bestFit="1" customWidth="1"/>
    <col min="17" max="17" width="6.5703125" style="25" customWidth="1"/>
    <col min="18" max="18" width="16.7109375" style="25" bestFit="1" customWidth="1"/>
    <col min="19" max="22" width="6" style="25" bestFit="1" customWidth="1"/>
    <col min="23" max="23" width="5.5703125" style="25" bestFit="1" customWidth="1"/>
    <col min="24" max="25" width="6" style="25" bestFit="1" customWidth="1"/>
    <col min="26" max="31" width="6" style="25" customWidth="1"/>
    <col min="32" max="32" width="8.85546875" style="25"/>
    <col min="33" max="33" width="7.28515625" style="25" bestFit="1" customWidth="1"/>
    <col min="34" max="40" width="5.7109375" style="25" bestFit="1" customWidth="1"/>
    <col min="41" max="16384" width="8.85546875" style="25"/>
  </cols>
  <sheetData>
    <row r="1" spans="2:40" ht="15.75" thickBot="1" x14ac:dyDescent="0.3"/>
    <row r="2" spans="2:40" ht="30.6" customHeight="1" thickBot="1" x14ac:dyDescent="0.3">
      <c r="B2" s="195" t="s">
        <v>58</v>
      </c>
      <c r="C2" s="196"/>
      <c r="D2" s="196"/>
      <c r="E2" s="196"/>
      <c r="F2" s="196"/>
      <c r="G2" s="196"/>
      <c r="H2" s="197"/>
      <c r="J2" s="195" t="s">
        <v>59</v>
      </c>
      <c r="K2" s="196"/>
      <c r="L2" s="196"/>
      <c r="M2" s="196"/>
      <c r="N2" s="196"/>
      <c r="O2" s="196"/>
      <c r="P2" s="197"/>
      <c r="R2" s="195" t="s">
        <v>52</v>
      </c>
      <c r="S2" s="196"/>
      <c r="T2" s="196"/>
      <c r="U2" s="196"/>
      <c r="V2" s="196"/>
      <c r="W2" s="196"/>
      <c r="X2" s="196"/>
      <c r="Y2" s="197"/>
      <c r="Z2" s="143"/>
      <c r="AA2" s="143"/>
      <c r="AB2" s="143"/>
      <c r="AC2" s="143"/>
      <c r="AD2" s="143"/>
      <c r="AE2" s="143"/>
      <c r="AG2" s="195" t="s">
        <v>72</v>
      </c>
      <c r="AH2" s="196"/>
      <c r="AI2" s="196"/>
      <c r="AJ2" s="196"/>
      <c r="AK2" s="196"/>
      <c r="AL2" s="196"/>
      <c r="AM2" s="196"/>
      <c r="AN2" s="197"/>
    </row>
    <row r="3" spans="2:40" ht="15.75" thickBot="1" x14ac:dyDescent="0.3">
      <c r="B3" s="48" t="s">
        <v>74</v>
      </c>
      <c r="C3" s="46" t="s">
        <v>75</v>
      </c>
      <c r="D3" s="46" t="s">
        <v>76</v>
      </c>
      <c r="E3" s="46" t="s">
        <v>77</v>
      </c>
      <c r="F3" s="46" t="s">
        <v>78</v>
      </c>
      <c r="G3" s="46" t="s">
        <v>79</v>
      </c>
      <c r="H3" s="47" t="s">
        <v>80</v>
      </c>
      <c r="J3" s="48" t="s">
        <v>74</v>
      </c>
      <c r="K3" s="46" t="s">
        <v>75</v>
      </c>
      <c r="L3" s="46" t="s">
        <v>76</v>
      </c>
      <c r="M3" s="46" t="s">
        <v>77</v>
      </c>
      <c r="N3" s="46" t="s">
        <v>78</v>
      </c>
      <c r="O3" s="46" t="s">
        <v>79</v>
      </c>
      <c r="P3" s="47" t="s">
        <v>80</v>
      </c>
      <c r="R3" s="145" t="s">
        <v>67</v>
      </c>
      <c r="S3" s="146" t="s">
        <v>74</v>
      </c>
      <c r="T3" s="147" t="s">
        <v>75</v>
      </c>
      <c r="U3" s="147" t="s">
        <v>76</v>
      </c>
      <c r="V3" s="147" t="s">
        <v>77</v>
      </c>
      <c r="W3" s="147" t="s">
        <v>78</v>
      </c>
      <c r="X3" s="147" t="s">
        <v>79</v>
      </c>
      <c r="Y3" s="148" t="s">
        <v>80</v>
      </c>
      <c r="Z3" s="137" t="s">
        <v>82</v>
      </c>
      <c r="AA3" s="138" t="s">
        <v>19</v>
      </c>
      <c r="AB3" s="138" t="s">
        <v>20</v>
      </c>
      <c r="AC3" s="139" t="s">
        <v>81</v>
      </c>
      <c r="AD3" s="133" t="s">
        <v>83</v>
      </c>
      <c r="AE3" s="29"/>
      <c r="AG3" s="180" t="s">
        <v>36</v>
      </c>
      <c r="AH3" s="181"/>
      <c r="AI3" s="181"/>
      <c r="AJ3" s="181"/>
      <c r="AK3" s="181"/>
      <c r="AL3" s="181"/>
      <c r="AM3" s="181"/>
      <c r="AN3" s="182"/>
    </row>
    <row r="4" spans="2:40" ht="16.5" thickTop="1" thickBot="1" x14ac:dyDescent="0.3">
      <c r="B4" s="49">
        <v>0.81122410300000003</v>
      </c>
      <c r="C4" s="27">
        <v>0.58261623434402299</v>
      </c>
      <c r="D4" s="27">
        <v>1.8723997506401699</v>
      </c>
      <c r="E4" s="27">
        <v>7.5998696849999998</v>
      </c>
      <c r="F4" s="27">
        <v>2.1579413770000002</v>
      </c>
      <c r="G4" s="27">
        <v>2.9596079199999998</v>
      </c>
      <c r="H4" s="31">
        <v>0.26099698845465003</v>
      </c>
      <c r="J4" s="49">
        <f t="shared" ref="J4:J14" si="0">B4*(1/((7.75+7.99)/4))</f>
        <v>0.2061560617534943</v>
      </c>
      <c r="K4" s="27">
        <f t="shared" ref="K4:K14" si="1">C4*(1/((7.75+7.99)/4))</f>
        <v>0.14806003414079366</v>
      </c>
      <c r="L4" s="27">
        <f t="shared" ref="L4:L14" si="2">D4*(1/((7.75+7.99)/4))</f>
        <v>0.47583221109025925</v>
      </c>
      <c r="M4" s="27">
        <f t="shared" ref="M4:M14" si="3">E4*(1/((7.75+7.99)/4))</f>
        <v>1.9313518894536215</v>
      </c>
      <c r="N4" s="27">
        <f t="shared" ref="N4:N14" si="4">F4*(1/((7.75+7.99)/4))</f>
        <v>0.54839679212198233</v>
      </c>
      <c r="O4" s="27">
        <f t="shared" ref="O4:O14" si="5">G4*(1/((7.75+7.99)/4))</f>
        <v>0.75212399491740789</v>
      </c>
      <c r="P4" s="31">
        <f t="shared" ref="P4:P14" si="6">H4*(1/((7.75+7.99)/4))</f>
        <v>6.6327061869034323E-2</v>
      </c>
      <c r="R4" s="4" t="s">
        <v>63</v>
      </c>
      <c r="S4" s="29">
        <f t="shared" ref="S4:Y4" si="7">COUNT(J4:J32)</f>
        <v>26</v>
      </c>
      <c r="T4" s="29">
        <f t="shared" si="7"/>
        <v>29</v>
      </c>
      <c r="U4" s="29">
        <f t="shared" si="7"/>
        <v>17</v>
      </c>
      <c r="V4" s="29">
        <f t="shared" si="7"/>
        <v>15</v>
      </c>
      <c r="W4" s="29">
        <f t="shared" si="7"/>
        <v>11</v>
      </c>
      <c r="X4" s="29">
        <f t="shared" si="7"/>
        <v>13</v>
      </c>
      <c r="Y4" s="30">
        <f t="shared" si="7"/>
        <v>28</v>
      </c>
      <c r="Z4" s="134">
        <f>MEDIAN(S4:Y4)</f>
        <v>17</v>
      </c>
      <c r="AA4" s="132">
        <f>MIN(S4:Y4)</f>
        <v>11</v>
      </c>
      <c r="AB4" s="3">
        <f>MAX(S4:Y4)</f>
        <v>29</v>
      </c>
      <c r="AC4" s="3">
        <f>AB4-AA4</f>
        <v>18</v>
      </c>
      <c r="AD4" s="20">
        <f>(QUARTILE(S4:Y4,3)-QUARTILE(S4:Y4,1))/Z4</f>
        <v>0.76470588235294112</v>
      </c>
      <c r="AE4" s="29"/>
      <c r="AG4" s="26" t="s">
        <v>68</v>
      </c>
      <c r="AH4" s="48" t="s">
        <v>74</v>
      </c>
      <c r="AI4" s="46" t="s">
        <v>75</v>
      </c>
      <c r="AJ4" s="46" t="s">
        <v>76</v>
      </c>
      <c r="AK4" s="46" t="s">
        <v>77</v>
      </c>
      <c r="AL4" s="46" t="s">
        <v>78</v>
      </c>
      <c r="AM4" s="46" t="s">
        <v>79</v>
      </c>
      <c r="AN4" s="47" t="s">
        <v>80</v>
      </c>
    </row>
    <row r="5" spans="2:40" ht="15.75" thickTop="1" x14ac:dyDescent="0.25">
      <c r="B5" s="49">
        <v>4.9886639810000002</v>
      </c>
      <c r="C5" s="27">
        <v>1.8795755489369099</v>
      </c>
      <c r="D5" s="27">
        <v>7.4634404135529504</v>
      </c>
      <c r="E5" s="27">
        <v>1.0361030019999999</v>
      </c>
      <c r="F5" s="27">
        <v>5.1093062839999996</v>
      </c>
      <c r="G5" s="27">
        <v>7.4182943000000003</v>
      </c>
      <c r="H5" s="31">
        <v>0.13575811378470201</v>
      </c>
      <c r="J5" s="49">
        <f t="shared" si="0"/>
        <v>1.2677672124523509</v>
      </c>
      <c r="K5" s="27">
        <f t="shared" si="1"/>
        <v>0.47765579388485641</v>
      </c>
      <c r="L5" s="27">
        <f t="shared" si="2"/>
        <v>1.896681172440394</v>
      </c>
      <c r="M5" s="27">
        <f t="shared" si="3"/>
        <v>0.26330444777636597</v>
      </c>
      <c r="N5" s="27">
        <f t="shared" si="4"/>
        <v>1.2984259933926303</v>
      </c>
      <c r="O5" s="27">
        <f t="shared" si="5"/>
        <v>1.8852082083862771</v>
      </c>
      <c r="P5" s="31">
        <f t="shared" si="6"/>
        <v>3.4500155980864554E-2</v>
      </c>
      <c r="R5" s="4" t="s">
        <v>23</v>
      </c>
      <c r="S5" s="27">
        <f t="shared" ref="S5:Y5" si="8">MIN(J4:J32)</f>
        <v>4.8687933926302419E-2</v>
      </c>
      <c r="T5" s="27">
        <f t="shared" si="8"/>
        <v>2.3067088171667853E-2</v>
      </c>
      <c r="U5" s="27">
        <f t="shared" si="8"/>
        <v>4.151812411479975E-2</v>
      </c>
      <c r="V5" s="27">
        <f t="shared" si="8"/>
        <v>0.10907053570520966</v>
      </c>
      <c r="W5" s="27">
        <f t="shared" si="8"/>
        <v>0.10324104930114358</v>
      </c>
      <c r="X5" s="27">
        <f t="shared" si="8"/>
        <v>6.4206892249047021E-2</v>
      </c>
      <c r="Y5" s="31">
        <f t="shared" si="8"/>
        <v>3.4500155980864554E-2</v>
      </c>
      <c r="Z5" s="134">
        <f t="shared" ref="Z5:Z13" si="9">MEDIAN(S5:Y5)</f>
        <v>4.8687933926302419E-2</v>
      </c>
      <c r="AA5" s="132">
        <f t="shared" ref="AA5:AA13" si="10">MIN(S5:Y5)</f>
        <v>2.3067088171667853E-2</v>
      </c>
      <c r="AB5" s="3">
        <f t="shared" ref="AB5:AB13" si="11">MAX(S5:Y5)</f>
        <v>0.10907053570520966</v>
      </c>
      <c r="AC5" s="3">
        <f t="shared" ref="AC5:AC13" si="12">AB5-AA5</f>
        <v>8.6003447533541805E-2</v>
      </c>
      <c r="AD5" s="20">
        <f t="shared" ref="AD5:AD13" si="13">(QUARTILE(S5:Y5,3)-QUARTILE(S5:Y5,1))/Z5</f>
        <v>0.93893552345968156</v>
      </c>
      <c r="AE5" s="27"/>
      <c r="AG5" s="28">
        <v>0</v>
      </c>
      <c r="AH5" s="34">
        <v>0</v>
      </c>
      <c r="AI5" s="34">
        <v>0</v>
      </c>
      <c r="AJ5" s="34">
        <v>0</v>
      </c>
      <c r="AK5" s="34">
        <v>0</v>
      </c>
      <c r="AL5" s="34">
        <v>0</v>
      </c>
      <c r="AM5" s="34">
        <v>0</v>
      </c>
      <c r="AN5" s="35">
        <v>0</v>
      </c>
    </row>
    <row r="6" spans="2:40" x14ac:dyDescent="0.25">
      <c r="B6" s="49">
        <v>0.99451997199999997</v>
      </c>
      <c r="C6" s="27">
        <v>0.19573187976918899</v>
      </c>
      <c r="D6" s="27">
        <v>1.0071942870630799</v>
      </c>
      <c r="E6" s="27">
        <v>2.6169188459999999</v>
      </c>
      <c r="F6" s="27">
        <v>7.5310136730000004</v>
      </c>
      <c r="G6" s="27">
        <v>2.180346659</v>
      </c>
      <c r="H6" s="31">
        <v>0.177545625862953</v>
      </c>
      <c r="J6" s="49">
        <f t="shared" si="0"/>
        <v>0.25273696874205848</v>
      </c>
      <c r="K6" s="27">
        <f t="shared" si="1"/>
        <v>4.9741265506782463E-2</v>
      </c>
      <c r="L6" s="27">
        <f t="shared" si="2"/>
        <v>0.25595788743661496</v>
      </c>
      <c r="M6" s="27">
        <f t="shared" si="3"/>
        <v>0.665036555527319</v>
      </c>
      <c r="N6" s="27">
        <f t="shared" si="4"/>
        <v>1.9138535382465058</v>
      </c>
      <c r="O6" s="27">
        <f t="shared" si="5"/>
        <v>0.55409063761118171</v>
      </c>
      <c r="P6" s="31">
        <f t="shared" si="6"/>
        <v>4.51195999651723E-2</v>
      </c>
      <c r="R6" s="4" t="s">
        <v>22</v>
      </c>
      <c r="S6" s="27">
        <f t="shared" ref="S6:Y6" si="14">MAX(J4:J32)</f>
        <v>1.9038456909783992</v>
      </c>
      <c r="T6" s="27">
        <f t="shared" si="14"/>
        <v>1.9230274923682567</v>
      </c>
      <c r="U6" s="27">
        <f t="shared" si="14"/>
        <v>1.896681172440394</v>
      </c>
      <c r="V6" s="27">
        <f t="shared" si="14"/>
        <v>1.9313518894536215</v>
      </c>
      <c r="W6" s="27">
        <f t="shared" si="14"/>
        <v>1.928890349174079</v>
      </c>
      <c r="X6" s="27">
        <f t="shared" si="14"/>
        <v>1.9498961405336723</v>
      </c>
      <c r="Y6" s="31">
        <f t="shared" si="14"/>
        <v>1.8911307301037943</v>
      </c>
      <c r="Z6" s="134">
        <f t="shared" si="9"/>
        <v>1.9230274923682567</v>
      </c>
      <c r="AA6" s="132">
        <f t="shared" si="10"/>
        <v>1.8911307301037943</v>
      </c>
      <c r="AB6" s="3">
        <f t="shared" si="11"/>
        <v>1.9498961405336723</v>
      </c>
      <c r="AC6" s="3">
        <f t="shared" si="12"/>
        <v>5.876541042987804E-2</v>
      </c>
      <c r="AD6" s="20">
        <f t="shared" si="13"/>
        <v>1.5526396644326248E-2</v>
      </c>
      <c r="AE6" s="27"/>
      <c r="AG6" s="28">
        <v>0.1</v>
      </c>
      <c r="AH6" s="34">
        <v>2</v>
      </c>
      <c r="AI6" s="34">
        <v>4</v>
      </c>
      <c r="AJ6" s="34">
        <v>3</v>
      </c>
      <c r="AK6" s="34">
        <v>0</v>
      </c>
      <c r="AL6" s="34">
        <v>0</v>
      </c>
      <c r="AM6" s="34">
        <v>1</v>
      </c>
      <c r="AN6" s="35">
        <v>5</v>
      </c>
    </row>
    <row r="7" spans="2:40" x14ac:dyDescent="0.25">
      <c r="B7" s="49">
        <v>2.7385467710000002</v>
      </c>
      <c r="C7" s="27">
        <v>4.69379144176858</v>
      </c>
      <c r="D7" s="27">
        <v>3.00394810778407</v>
      </c>
      <c r="E7" s="27">
        <v>4.9874947360000004</v>
      </c>
      <c r="F7" s="27">
        <v>0.406253529</v>
      </c>
      <c r="G7" s="27">
        <v>1.1122565499999999</v>
      </c>
      <c r="H7" s="31">
        <v>1.4043986508139701</v>
      </c>
      <c r="J7" s="49">
        <f t="shared" si="0"/>
        <v>0.69594581219822116</v>
      </c>
      <c r="K7" s="27">
        <f t="shared" si="1"/>
        <v>1.1928313702080255</v>
      </c>
      <c r="L7" s="27">
        <f t="shared" si="2"/>
        <v>0.76339214937333422</v>
      </c>
      <c r="M7" s="27">
        <f t="shared" si="3"/>
        <v>1.2674700726810675</v>
      </c>
      <c r="N7" s="27">
        <f t="shared" si="4"/>
        <v>0.10324104930114358</v>
      </c>
      <c r="O7" s="27">
        <f t="shared" si="5"/>
        <v>0.28265731893265567</v>
      </c>
      <c r="P7" s="31">
        <f t="shared" si="6"/>
        <v>0.35689927593747656</v>
      </c>
      <c r="R7" s="4" t="s">
        <v>81</v>
      </c>
      <c r="S7" s="27">
        <f>S6-S5</f>
        <v>1.8551577570520967</v>
      </c>
      <c r="T7" s="27">
        <f t="shared" ref="T7:Y7" si="15">T6-T5</f>
        <v>1.8999604041965887</v>
      </c>
      <c r="U7" s="27">
        <f t="shared" si="15"/>
        <v>1.8551630483255943</v>
      </c>
      <c r="V7" s="27">
        <f t="shared" si="15"/>
        <v>1.8222813537484117</v>
      </c>
      <c r="W7" s="27">
        <f t="shared" si="15"/>
        <v>1.8256492998729354</v>
      </c>
      <c r="X7" s="27">
        <f t="shared" si="15"/>
        <v>1.8856892482846253</v>
      </c>
      <c r="Y7" s="27">
        <f t="shared" si="15"/>
        <v>1.8566305741229296</v>
      </c>
      <c r="Z7" s="134">
        <f t="shared" si="9"/>
        <v>1.8551630483255943</v>
      </c>
      <c r="AA7" s="132">
        <f t="shared" si="10"/>
        <v>1.8222813537484117</v>
      </c>
      <c r="AB7" s="3">
        <f t="shared" si="11"/>
        <v>1.8999604041965887</v>
      </c>
      <c r="AC7" s="3">
        <f t="shared" si="12"/>
        <v>7.7679050448177023E-2</v>
      </c>
      <c r="AD7" s="20">
        <f t="shared" si="13"/>
        <v>1.6578803016274381E-2</v>
      </c>
      <c r="AE7" s="27"/>
      <c r="AG7" s="28">
        <v>0.2</v>
      </c>
      <c r="AH7" s="34">
        <v>3</v>
      </c>
      <c r="AI7" s="34">
        <v>7</v>
      </c>
      <c r="AJ7" s="34">
        <v>2</v>
      </c>
      <c r="AK7" s="34">
        <v>1</v>
      </c>
      <c r="AL7" s="34">
        <v>2</v>
      </c>
      <c r="AM7" s="34">
        <v>0</v>
      </c>
      <c r="AN7" s="35">
        <v>2</v>
      </c>
    </row>
    <row r="8" spans="2:40" x14ac:dyDescent="0.25">
      <c r="B8" s="49">
        <v>1.0490303320000001</v>
      </c>
      <c r="C8" s="27">
        <v>3.0241643390645301</v>
      </c>
      <c r="D8" s="27">
        <v>5.0492480493015801</v>
      </c>
      <c r="E8" s="27">
        <v>0.93376418699999997</v>
      </c>
      <c r="F8" s="27">
        <v>4.857031128</v>
      </c>
      <c r="G8" s="27">
        <v>2.3837472709999998</v>
      </c>
      <c r="H8" s="31">
        <v>0.97088334642251295</v>
      </c>
      <c r="J8" s="49">
        <f t="shared" si="0"/>
        <v>0.26658966505717918</v>
      </c>
      <c r="K8" s="27">
        <f t="shared" si="1"/>
        <v>0.7685296922654461</v>
      </c>
      <c r="L8" s="27">
        <f t="shared" si="2"/>
        <v>1.283163417865713</v>
      </c>
      <c r="M8" s="27">
        <f t="shared" si="3"/>
        <v>0.2372971250317662</v>
      </c>
      <c r="N8" s="27">
        <f t="shared" si="4"/>
        <v>1.2343154073697586</v>
      </c>
      <c r="O8" s="27">
        <f t="shared" si="5"/>
        <v>0.6057807550190597</v>
      </c>
      <c r="P8" s="31">
        <f t="shared" si="6"/>
        <v>0.24673020239453952</v>
      </c>
      <c r="R8" s="4" t="s">
        <v>84</v>
      </c>
      <c r="S8" s="27">
        <f>MEDIAN(J4:J32)</f>
        <v>0.36391388411689962</v>
      </c>
      <c r="T8" s="27">
        <f t="shared" ref="T8:Y8" si="16">MEDIAN(K4:K32)</f>
        <v>0.31462597900976114</v>
      </c>
      <c r="U8" s="27">
        <f t="shared" si="16"/>
        <v>0.59761323052810933</v>
      </c>
      <c r="V8" s="27">
        <f t="shared" si="16"/>
        <v>0.70712670851334192</v>
      </c>
      <c r="W8" s="27">
        <f t="shared" si="16"/>
        <v>0.70602761778907241</v>
      </c>
      <c r="X8" s="27">
        <f t="shared" si="16"/>
        <v>0.69535498983481581</v>
      </c>
      <c r="Y8" s="27">
        <f t="shared" si="16"/>
        <v>0.27059129197339138</v>
      </c>
      <c r="Z8" s="134">
        <f t="shared" si="9"/>
        <v>0.59761323052810933</v>
      </c>
      <c r="AA8" s="132">
        <f t="shared" si="10"/>
        <v>0.27059129197339138</v>
      </c>
      <c r="AB8" s="3">
        <f t="shared" si="11"/>
        <v>0.70712670851334192</v>
      </c>
      <c r="AC8" s="3">
        <f t="shared" si="12"/>
        <v>0.43653541653995054</v>
      </c>
      <c r="AD8" s="20">
        <f t="shared" si="13"/>
        <v>0.60477471680007244</v>
      </c>
      <c r="AE8" s="27"/>
      <c r="AG8" s="28">
        <v>0.3</v>
      </c>
      <c r="AH8" s="34">
        <v>7</v>
      </c>
      <c r="AI8" s="34">
        <v>3</v>
      </c>
      <c r="AJ8" s="34">
        <v>1</v>
      </c>
      <c r="AK8" s="34">
        <v>2</v>
      </c>
      <c r="AL8" s="34">
        <v>0</v>
      </c>
      <c r="AM8" s="34">
        <v>1</v>
      </c>
      <c r="AN8" s="35">
        <v>9</v>
      </c>
    </row>
    <row r="9" spans="2:40" x14ac:dyDescent="0.25">
      <c r="B9" s="49">
        <v>1.611042842</v>
      </c>
      <c r="C9" s="27">
        <v>5.0026861685958499</v>
      </c>
      <c r="D9" s="27">
        <v>0.16337381839173701</v>
      </c>
      <c r="E9" s="27">
        <v>0.429192558</v>
      </c>
      <c r="F9" s="27">
        <v>0.69124484900000005</v>
      </c>
      <c r="G9" s="27">
        <v>7.6728413130000002</v>
      </c>
      <c r="H9" s="31">
        <v>0.80848899256695395</v>
      </c>
      <c r="J9" s="49">
        <f t="shared" si="0"/>
        <v>0.40941368284625163</v>
      </c>
      <c r="K9" s="27">
        <f t="shared" si="1"/>
        <v>1.2713306654627319</v>
      </c>
      <c r="L9" s="27">
        <f t="shared" si="2"/>
        <v>4.151812411479975E-2</v>
      </c>
      <c r="M9" s="27">
        <f t="shared" si="3"/>
        <v>0.10907053570520966</v>
      </c>
      <c r="N9" s="27">
        <f t="shared" si="4"/>
        <v>0.17566578119440918</v>
      </c>
      <c r="O9" s="27">
        <f t="shared" si="5"/>
        <v>1.9498961405336723</v>
      </c>
      <c r="P9" s="31">
        <f t="shared" si="6"/>
        <v>0.20546098921650674</v>
      </c>
      <c r="R9" s="78" t="s">
        <v>64</v>
      </c>
      <c r="S9" s="84">
        <f t="shared" ref="S9:Y9" si="17">AVERAGE(J4:J32)</f>
        <v>0.55683946974880272</v>
      </c>
      <c r="T9" s="84">
        <f t="shared" si="17"/>
        <v>0.47588552406810403</v>
      </c>
      <c r="U9" s="84">
        <f t="shared" si="17"/>
        <v>0.67956939737678657</v>
      </c>
      <c r="V9" s="84">
        <f t="shared" si="17"/>
        <v>0.83320224184667524</v>
      </c>
      <c r="W9" s="84">
        <f t="shared" si="17"/>
        <v>0.89909666300103952</v>
      </c>
      <c r="X9" s="84">
        <f t="shared" si="17"/>
        <v>0.88239518350112411</v>
      </c>
      <c r="Y9" s="85">
        <f t="shared" si="17"/>
        <v>0.51644728417027863</v>
      </c>
      <c r="Z9" s="134">
        <f t="shared" si="9"/>
        <v>0.67956939737678657</v>
      </c>
      <c r="AA9" s="132">
        <f t="shared" si="10"/>
        <v>0.47588552406810403</v>
      </c>
      <c r="AB9" s="3">
        <f t="shared" si="11"/>
        <v>0.89909666300103952</v>
      </c>
      <c r="AC9" s="3">
        <f t="shared" si="12"/>
        <v>0.42321113893293549</v>
      </c>
      <c r="AD9" s="20">
        <f t="shared" si="13"/>
        <v>0.47258651868970902</v>
      </c>
      <c r="AE9" s="144"/>
      <c r="AG9" s="28">
        <v>0.4</v>
      </c>
      <c r="AH9" s="34">
        <v>1</v>
      </c>
      <c r="AI9" s="34">
        <v>1</v>
      </c>
      <c r="AJ9" s="34">
        <v>0</v>
      </c>
      <c r="AK9" s="34">
        <v>1</v>
      </c>
      <c r="AL9" s="34">
        <v>0</v>
      </c>
      <c r="AM9" s="34">
        <v>0</v>
      </c>
      <c r="AN9" s="35">
        <v>1</v>
      </c>
    </row>
    <row r="10" spans="2:40" x14ac:dyDescent="0.25">
      <c r="B10" s="49">
        <v>7.4778527510000004</v>
      </c>
      <c r="C10" s="27">
        <v>0.835722055842959</v>
      </c>
      <c r="D10" s="27">
        <v>0.29149909218258502</v>
      </c>
      <c r="E10" s="27">
        <v>3.1430055280000002</v>
      </c>
      <c r="F10" s="27">
        <v>7.5901835240000004</v>
      </c>
      <c r="G10" s="27">
        <v>2.736221885</v>
      </c>
      <c r="H10" s="31">
        <v>0.88566891017676197</v>
      </c>
      <c r="J10" s="49">
        <f t="shared" si="0"/>
        <v>1.9003437740787803</v>
      </c>
      <c r="K10" s="27">
        <f t="shared" si="1"/>
        <v>0.21238171685971005</v>
      </c>
      <c r="L10" s="27">
        <f t="shared" si="2"/>
        <v>7.4078549474608651E-2</v>
      </c>
      <c r="M10" s="27">
        <f t="shared" si="3"/>
        <v>0.79873075679796701</v>
      </c>
      <c r="N10" s="27">
        <f t="shared" si="4"/>
        <v>1.928890349174079</v>
      </c>
      <c r="O10" s="27">
        <f t="shared" si="5"/>
        <v>0.69535498983481581</v>
      </c>
      <c r="P10" s="31">
        <f t="shared" si="6"/>
        <v>0.22507469127744906</v>
      </c>
      <c r="R10" s="4" t="s">
        <v>21</v>
      </c>
      <c r="S10" s="27">
        <f t="shared" ref="S10:Y10" si="18">SUM(J4:J32)</f>
        <v>14.47782621346887</v>
      </c>
      <c r="T10" s="27">
        <f t="shared" si="18"/>
        <v>13.800680197975018</v>
      </c>
      <c r="U10" s="27">
        <f t="shared" si="18"/>
        <v>11.552679755405372</v>
      </c>
      <c r="V10" s="27">
        <f t="shared" si="18"/>
        <v>12.498033627700128</v>
      </c>
      <c r="W10" s="27">
        <f t="shared" si="18"/>
        <v>9.8900632930114352</v>
      </c>
      <c r="X10" s="27">
        <f t="shared" si="18"/>
        <v>11.471137385514613</v>
      </c>
      <c r="Y10" s="31">
        <f t="shared" si="18"/>
        <v>14.460523956767801</v>
      </c>
      <c r="Z10" s="134">
        <f t="shared" si="9"/>
        <v>12.498033627700128</v>
      </c>
      <c r="AA10" s="132">
        <f t="shared" si="10"/>
        <v>9.8900632930114352</v>
      </c>
      <c r="AB10" s="3">
        <f t="shared" si="11"/>
        <v>14.47782621346887</v>
      </c>
      <c r="AC10" s="3">
        <f t="shared" si="12"/>
        <v>4.5877629204574344</v>
      </c>
      <c r="AD10" s="20">
        <f t="shared" si="13"/>
        <v>0.20952844142677401</v>
      </c>
      <c r="AE10" s="27"/>
      <c r="AG10" s="28">
        <v>0.5</v>
      </c>
      <c r="AH10" s="34">
        <v>3</v>
      </c>
      <c r="AI10" s="34">
        <v>5</v>
      </c>
      <c r="AJ10" s="34">
        <v>2</v>
      </c>
      <c r="AK10" s="34">
        <v>2</v>
      </c>
      <c r="AL10" s="34">
        <v>1</v>
      </c>
      <c r="AM10" s="34">
        <v>0</v>
      </c>
      <c r="AN10" s="35">
        <v>1</v>
      </c>
    </row>
    <row r="11" spans="2:40" x14ac:dyDescent="0.25">
      <c r="B11" s="49">
        <v>2.4902568330000001</v>
      </c>
      <c r="C11" s="27">
        <v>0.55705542704614397</v>
      </c>
      <c r="D11" s="27">
        <v>0.75466890257813801</v>
      </c>
      <c r="E11" s="27">
        <v>2.7825435980000002</v>
      </c>
      <c r="F11" s="27">
        <v>3.4758433449999999</v>
      </c>
      <c r="G11" s="27">
        <v>1.9846997609999999</v>
      </c>
      <c r="H11" s="31">
        <v>0.98077414229041904</v>
      </c>
      <c r="J11" s="49">
        <f t="shared" si="0"/>
        <v>0.63284798805590858</v>
      </c>
      <c r="K11" s="27">
        <f t="shared" si="1"/>
        <v>0.14156427625060838</v>
      </c>
      <c r="L11" s="27">
        <f t="shared" si="2"/>
        <v>0.19178371094743027</v>
      </c>
      <c r="M11" s="27">
        <f t="shared" si="3"/>
        <v>0.70712670851334192</v>
      </c>
      <c r="N11" s="27">
        <f t="shared" si="4"/>
        <v>0.88331470012706481</v>
      </c>
      <c r="O11" s="27">
        <f t="shared" si="5"/>
        <v>0.50437096848792884</v>
      </c>
      <c r="P11" s="31">
        <f t="shared" si="6"/>
        <v>0.2492437464524572</v>
      </c>
      <c r="R11" s="4" t="s">
        <v>60</v>
      </c>
      <c r="S11" s="27">
        <f>PI()*(1^2)</f>
        <v>3.1415926535897931</v>
      </c>
      <c r="T11" s="27">
        <f t="shared" ref="T11:Y11" si="19">PI()*(1^2)</f>
        <v>3.1415926535897931</v>
      </c>
      <c r="U11" s="27">
        <f t="shared" si="19"/>
        <v>3.1415926535897931</v>
      </c>
      <c r="V11" s="27">
        <f t="shared" si="19"/>
        <v>3.1415926535897931</v>
      </c>
      <c r="W11" s="27">
        <f t="shared" si="19"/>
        <v>3.1415926535897931</v>
      </c>
      <c r="X11" s="27">
        <f t="shared" si="19"/>
        <v>3.1415926535897931</v>
      </c>
      <c r="Y11" s="31">
        <f t="shared" si="19"/>
        <v>3.1415926535897931</v>
      </c>
      <c r="Z11" s="134">
        <f t="shared" si="9"/>
        <v>3.1415926535897931</v>
      </c>
      <c r="AA11" s="132">
        <f t="shared" si="10"/>
        <v>3.1415926535897931</v>
      </c>
      <c r="AB11" s="3">
        <f t="shared" si="11"/>
        <v>3.1415926535897931</v>
      </c>
      <c r="AC11" s="3">
        <f t="shared" si="12"/>
        <v>0</v>
      </c>
      <c r="AD11" s="20">
        <f t="shared" si="13"/>
        <v>0</v>
      </c>
      <c r="AE11" s="27"/>
      <c r="AG11" s="28">
        <v>0.6</v>
      </c>
      <c r="AH11" s="34">
        <v>1</v>
      </c>
      <c r="AI11" s="34">
        <v>2</v>
      </c>
      <c r="AJ11" s="34">
        <v>1</v>
      </c>
      <c r="AK11" s="34">
        <v>0</v>
      </c>
      <c r="AL11" s="34">
        <v>1</v>
      </c>
      <c r="AM11" s="34">
        <v>3</v>
      </c>
      <c r="AN11" s="35">
        <v>0</v>
      </c>
    </row>
    <row r="12" spans="2:40" x14ac:dyDescent="0.25">
      <c r="B12" s="49">
        <v>4.0456785420000001</v>
      </c>
      <c r="C12" s="27">
        <v>9.0768991955512995E-2</v>
      </c>
      <c r="D12" s="27">
        <v>2.3516080621281099</v>
      </c>
      <c r="E12" s="27">
        <v>6.4507771270000003</v>
      </c>
      <c r="F12" s="27">
        <v>2.4499424099999998</v>
      </c>
      <c r="G12" s="27">
        <v>5.9886567949999998</v>
      </c>
      <c r="H12" s="31">
        <v>0.84531944266625902</v>
      </c>
      <c r="J12" s="49">
        <f t="shared" si="0"/>
        <v>1.0281266942820839</v>
      </c>
      <c r="K12" s="27">
        <f t="shared" si="1"/>
        <v>2.3067088171667853E-2</v>
      </c>
      <c r="L12" s="27">
        <f t="shared" si="2"/>
        <v>0.59761323052810933</v>
      </c>
      <c r="M12" s="27">
        <f t="shared" si="3"/>
        <v>1.6393334503176622</v>
      </c>
      <c r="N12" s="27">
        <f t="shared" si="4"/>
        <v>0.62260289961880555</v>
      </c>
      <c r="O12" s="27">
        <f t="shared" si="5"/>
        <v>1.5218949923761118</v>
      </c>
      <c r="P12" s="31">
        <f t="shared" si="6"/>
        <v>0.21482069699269607</v>
      </c>
      <c r="R12" s="74" t="s">
        <v>65</v>
      </c>
      <c r="S12" s="88">
        <f>S10/S11</f>
        <v>4.6084352141979767</v>
      </c>
      <c r="T12" s="88">
        <f t="shared" ref="T12:Y12" si="20">T10/T11</f>
        <v>4.3928929430763217</v>
      </c>
      <c r="U12" s="88">
        <f t="shared" si="20"/>
        <v>3.6773321780608668</v>
      </c>
      <c r="V12" s="88">
        <f t="shared" si="20"/>
        <v>3.9782476615544162</v>
      </c>
      <c r="W12" s="88">
        <f t="shared" si="20"/>
        <v>3.1481049211489562</v>
      </c>
      <c r="X12" s="88">
        <f t="shared" si="20"/>
        <v>3.6513764355817826</v>
      </c>
      <c r="Y12" s="89">
        <f t="shared" si="20"/>
        <v>4.6029277348367375</v>
      </c>
      <c r="Z12" s="134">
        <f t="shared" si="9"/>
        <v>3.9782476615544162</v>
      </c>
      <c r="AA12" s="132">
        <f t="shared" si="10"/>
        <v>3.1481049211489562</v>
      </c>
      <c r="AB12" s="3">
        <f t="shared" si="11"/>
        <v>4.6084352141979767</v>
      </c>
      <c r="AC12" s="3">
        <f t="shared" si="12"/>
        <v>1.4603302930490205</v>
      </c>
      <c r="AD12" s="20">
        <f t="shared" si="13"/>
        <v>0.20952844142677393</v>
      </c>
      <c r="AE12" s="144"/>
      <c r="AG12" s="28">
        <v>0.7</v>
      </c>
      <c r="AH12" s="34">
        <v>3</v>
      </c>
      <c r="AI12" s="34">
        <v>1</v>
      </c>
      <c r="AJ12" s="34">
        <v>1</v>
      </c>
      <c r="AK12" s="34">
        <v>1</v>
      </c>
      <c r="AL12" s="34">
        <v>1</v>
      </c>
      <c r="AM12" s="34">
        <v>2</v>
      </c>
      <c r="AN12" s="35">
        <v>1</v>
      </c>
    </row>
    <row r="13" spans="2:40" ht="15.75" thickBot="1" x14ac:dyDescent="0.3">
      <c r="B13" s="49">
        <v>1.7024369770000001</v>
      </c>
      <c r="C13" s="27">
        <v>4.2366915810953003</v>
      </c>
      <c r="D13" s="27">
        <v>2.3666499354007402</v>
      </c>
      <c r="E13" s="27">
        <v>1.8629237970000001</v>
      </c>
      <c r="F13" s="27">
        <v>1.870420263</v>
      </c>
      <c r="G13" s="27">
        <v>3.1669355229999998</v>
      </c>
      <c r="H13" s="31">
        <v>4.7572076293210603</v>
      </c>
      <c r="J13" s="49">
        <f t="shared" si="0"/>
        <v>0.43263963837357056</v>
      </c>
      <c r="K13" s="27">
        <f t="shared" si="1"/>
        <v>1.0766687626671665</v>
      </c>
      <c r="L13" s="27">
        <f t="shared" si="2"/>
        <v>0.60143581585787553</v>
      </c>
      <c r="M13" s="27">
        <f t="shared" si="3"/>
        <v>0.47342409072426944</v>
      </c>
      <c r="N13" s="27">
        <f t="shared" si="4"/>
        <v>0.47532916467598479</v>
      </c>
      <c r="O13" s="27">
        <f t="shared" si="5"/>
        <v>0.80481207700127066</v>
      </c>
      <c r="P13" s="31">
        <f t="shared" si="6"/>
        <v>1.2089473009710445</v>
      </c>
      <c r="R13" s="75" t="s">
        <v>66</v>
      </c>
      <c r="S13" s="86">
        <f t="shared" ref="S13:Y13" si="21">S4/S11</f>
        <v>8.2760570407785572</v>
      </c>
      <c r="T13" s="86">
        <f t="shared" si="21"/>
        <v>9.2309866993299305</v>
      </c>
      <c r="U13" s="86">
        <f t="shared" si="21"/>
        <v>5.4112680651244416</v>
      </c>
      <c r="V13" s="86">
        <f t="shared" si="21"/>
        <v>4.7746482927568605</v>
      </c>
      <c r="W13" s="86">
        <f t="shared" si="21"/>
        <v>3.5014087480216975</v>
      </c>
      <c r="X13" s="86">
        <f t="shared" si="21"/>
        <v>4.1380285203892786</v>
      </c>
      <c r="Y13" s="87">
        <f t="shared" si="21"/>
        <v>8.91267681314614</v>
      </c>
      <c r="Z13" s="135">
        <f t="shared" si="9"/>
        <v>5.4112680651244416</v>
      </c>
      <c r="AA13" s="136">
        <f t="shared" si="10"/>
        <v>3.5014087480216975</v>
      </c>
      <c r="AB13" s="13">
        <f t="shared" si="11"/>
        <v>9.2309866993299305</v>
      </c>
      <c r="AC13" s="13">
        <f t="shared" si="12"/>
        <v>5.729577951308233</v>
      </c>
      <c r="AD13" s="23">
        <f t="shared" si="13"/>
        <v>0.76470588235294112</v>
      </c>
      <c r="AE13" s="144"/>
      <c r="AG13" s="28">
        <v>0.8</v>
      </c>
      <c r="AH13" s="34">
        <v>1</v>
      </c>
      <c r="AI13" s="34">
        <v>1</v>
      </c>
      <c r="AJ13" s="34">
        <v>3</v>
      </c>
      <c r="AK13" s="34">
        <v>2</v>
      </c>
      <c r="AL13" s="34">
        <v>1</v>
      </c>
      <c r="AM13" s="34">
        <v>1</v>
      </c>
      <c r="AN13" s="35">
        <v>2</v>
      </c>
    </row>
    <row r="14" spans="2:40" ht="14.45" customHeight="1" thickBot="1" x14ac:dyDescent="0.3">
      <c r="B14" s="49">
        <v>2.1876454769999998</v>
      </c>
      <c r="C14" s="27">
        <v>0.47303259633799799</v>
      </c>
      <c r="D14" s="27">
        <v>1.79290661958925</v>
      </c>
      <c r="E14" s="27">
        <v>5.1555110989999999</v>
      </c>
      <c r="F14" s="27">
        <v>2.7782186759999998</v>
      </c>
      <c r="G14" s="27">
        <v>2.2762421480000001</v>
      </c>
      <c r="H14" s="31">
        <v>1.0928834753394201</v>
      </c>
      <c r="J14" s="49">
        <f t="shared" si="0"/>
        <v>0.55594548335451077</v>
      </c>
      <c r="K14" s="27">
        <f t="shared" si="1"/>
        <v>0.12021158737941499</v>
      </c>
      <c r="L14" s="27">
        <f t="shared" si="2"/>
        <v>0.45563065300870398</v>
      </c>
      <c r="M14" s="27">
        <f t="shared" si="3"/>
        <v>1.3101680048284625</v>
      </c>
      <c r="N14" s="27">
        <f t="shared" si="4"/>
        <v>0.70602761778907241</v>
      </c>
      <c r="O14" s="27">
        <f t="shared" si="5"/>
        <v>0.57846052045743335</v>
      </c>
      <c r="P14" s="31">
        <f t="shared" si="6"/>
        <v>0.27773404710023386</v>
      </c>
      <c r="AG14" s="28">
        <v>0.9</v>
      </c>
      <c r="AH14" s="34">
        <v>0</v>
      </c>
      <c r="AI14" s="34">
        <v>0</v>
      </c>
      <c r="AJ14" s="34">
        <v>0</v>
      </c>
      <c r="AK14" s="34">
        <v>0</v>
      </c>
      <c r="AL14" s="34">
        <v>1</v>
      </c>
      <c r="AM14" s="34">
        <v>1</v>
      </c>
      <c r="AN14" s="35">
        <v>0</v>
      </c>
    </row>
    <row r="15" spans="2:40" x14ac:dyDescent="0.25">
      <c r="B15" s="49">
        <v>0.69163027099999996</v>
      </c>
      <c r="C15" s="27">
        <v>2.5067690133498899</v>
      </c>
      <c r="D15" s="27">
        <v>0.297456889341567</v>
      </c>
      <c r="E15" s="27">
        <v>1.5566618640000001</v>
      </c>
      <c r="F15" s="27"/>
      <c r="G15" s="27">
        <v>0.25265412100000001</v>
      </c>
      <c r="H15" s="31">
        <v>1.83863000217689</v>
      </c>
      <c r="J15" s="49">
        <f t="shared" ref="J15:M18" si="22">B15*(1/((7.75+7.99)/4))</f>
        <v>0.17576372833545109</v>
      </c>
      <c r="K15" s="27">
        <f t="shared" si="22"/>
        <v>0.63704422194406352</v>
      </c>
      <c r="L15" s="27">
        <f t="shared" si="22"/>
        <v>7.5592602119839133E-2</v>
      </c>
      <c r="M15" s="27">
        <f t="shared" si="22"/>
        <v>0.39559386632782723</v>
      </c>
      <c r="N15" s="27"/>
      <c r="O15" s="27">
        <f>G15*(1/((7.75+7.99)/4))</f>
        <v>6.4206892249047021E-2</v>
      </c>
      <c r="P15" s="31">
        <f>H15*(1/((7.75+7.99)/4))</f>
        <v>0.46725031821521984</v>
      </c>
      <c r="R15" s="91" t="s">
        <v>61</v>
      </c>
      <c r="S15" s="60"/>
      <c r="T15" s="60"/>
      <c r="U15" s="60"/>
      <c r="V15" s="60"/>
      <c r="W15" s="60"/>
      <c r="X15" s="60"/>
      <c r="Y15" s="61"/>
      <c r="Z15" s="29"/>
      <c r="AA15" s="29"/>
      <c r="AB15" s="29"/>
      <c r="AC15" s="29"/>
      <c r="AD15" s="29"/>
      <c r="AE15" s="29"/>
      <c r="AG15" s="28">
        <v>1</v>
      </c>
      <c r="AH15" s="34">
        <v>0</v>
      </c>
      <c r="AI15" s="34">
        <v>0</v>
      </c>
      <c r="AJ15" s="34">
        <v>0</v>
      </c>
      <c r="AK15" s="34">
        <v>1</v>
      </c>
      <c r="AL15" s="34">
        <v>0</v>
      </c>
      <c r="AM15" s="34">
        <v>0</v>
      </c>
      <c r="AN15" s="35">
        <v>1</v>
      </c>
    </row>
    <row r="16" spans="2:40" x14ac:dyDescent="0.25">
      <c r="B16" s="49">
        <v>1.2529594260000001</v>
      </c>
      <c r="C16" s="27">
        <v>1.23805322740341</v>
      </c>
      <c r="D16" s="27">
        <v>0.58983347428897004</v>
      </c>
      <c r="E16" s="27">
        <v>5.1737682200000004</v>
      </c>
      <c r="F16" s="27"/>
      <c r="G16" s="27">
        <v>5.0064213659999997</v>
      </c>
      <c r="H16" s="31">
        <v>4.6428780164819097</v>
      </c>
      <c r="J16" s="49">
        <f t="shared" si="22"/>
        <v>0.31841408538754767</v>
      </c>
      <c r="K16" s="27">
        <f t="shared" si="22"/>
        <v>0.31462597900976114</v>
      </c>
      <c r="L16" s="27">
        <f t="shared" si="22"/>
        <v>0.14989414848512581</v>
      </c>
      <c r="M16" s="27">
        <f t="shared" si="22"/>
        <v>1.3148076797966965</v>
      </c>
      <c r="N16" s="27"/>
      <c r="O16" s="27">
        <f>G16*(1/((7.75+7.99)/4))</f>
        <v>1.272279889707751</v>
      </c>
      <c r="P16" s="31">
        <f>H16*(1/((7.75+7.99)/4))</f>
        <v>1.1798927614947674</v>
      </c>
      <c r="R16" s="152" t="s">
        <v>62</v>
      </c>
      <c r="S16" s="153"/>
      <c r="T16" s="153"/>
      <c r="U16" s="153"/>
      <c r="V16" s="153"/>
      <c r="W16" s="153"/>
      <c r="X16" s="153"/>
      <c r="Y16" s="154"/>
      <c r="Z16" s="126"/>
      <c r="AA16" s="126"/>
      <c r="AB16" s="126"/>
      <c r="AC16" s="126"/>
      <c r="AD16" s="126"/>
      <c r="AE16" s="126"/>
      <c r="AG16" s="28">
        <v>1.1000000000000001</v>
      </c>
      <c r="AH16" s="34">
        <v>1</v>
      </c>
      <c r="AI16" s="34">
        <v>1</v>
      </c>
      <c r="AJ16" s="34">
        <v>0</v>
      </c>
      <c r="AK16" s="34">
        <v>0</v>
      </c>
      <c r="AL16" s="34">
        <v>0</v>
      </c>
      <c r="AM16" s="34">
        <v>0</v>
      </c>
      <c r="AN16" s="35">
        <v>2</v>
      </c>
    </row>
    <row r="17" spans="2:40" x14ac:dyDescent="0.25">
      <c r="B17" s="49">
        <v>0.30274384100000001</v>
      </c>
      <c r="C17" s="27">
        <v>1.6587082063954099</v>
      </c>
      <c r="D17" s="27">
        <v>7.4150954837288099</v>
      </c>
      <c r="E17" s="27">
        <v>3.7872756559999998</v>
      </c>
      <c r="F17" s="27"/>
      <c r="G17" s="27"/>
      <c r="H17" s="31">
        <v>0.30794463952717599</v>
      </c>
      <c r="J17" s="49">
        <f t="shared" si="22"/>
        <v>7.6936173062261762E-2</v>
      </c>
      <c r="K17" s="27">
        <f t="shared" si="22"/>
        <v>0.42152686312462773</v>
      </c>
      <c r="L17" s="27">
        <f t="shared" si="22"/>
        <v>1.8843952944672961</v>
      </c>
      <c r="M17" s="27">
        <f t="shared" si="22"/>
        <v>0.96245887064803048</v>
      </c>
      <c r="N17" s="27"/>
      <c r="O17" s="27"/>
      <c r="P17" s="31">
        <f t="shared" ref="P17:P31" si="23">H17*(1/((7.75+7.99)/4))</f>
        <v>7.8257849943373828E-2</v>
      </c>
      <c r="R17" s="152"/>
      <c r="S17" s="153"/>
      <c r="T17" s="153"/>
      <c r="U17" s="153"/>
      <c r="V17" s="153"/>
      <c r="W17" s="153"/>
      <c r="X17" s="153"/>
      <c r="Y17" s="154"/>
      <c r="Z17" s="126"/>
      <c r="AA17" s="126"/>
      <c r="AB17" s="126"/>
      <c r="AC17" s="126"/>
      <c r="AD17" s="126"/>
      <c r="AE17" s="126"/>
      <c r="AG17" s="28">
        <v>1.2</v>
      </c>
      <c r="AH17" s="34">
        <v>0</v>
      </c>
      <c r="AI17" s="34">
        <v>1</v>
      </c>
      <c r="AJ17" s="34">
        <v>0</v>
      </c>
      <c r="AK17" s="34">
        <v>0</v>
      </c>
      <c r="AL17" s="34">
        <v>0</v>
      </c>
      <c r="AM17" s="34">
        <v>0</v>
      </c>
      <c r="AN17" s="35">
        <v>1</v>
      </c>
    </row>
    <row r="18" spans="2:40" x14ac:dyDescent="0.25">
      <c r="B18" s="49">
        <v>0.65709381700000002</v>
      </c>
      <c r="C18" s="27">
        <v>7.5671131824690896</v>
      </c>
      <c r="D18" s="27">
        <v>2.8808907057657702</v>
      </c>
      <c r="E18" s="27">
        <v>1.6639524219999999</v>
      </c>
      <c r="F18" s="27"/>
      <c r="G18" s="27"/>
      <c r="H18" s="31">
        <v>0.67677487654115798</v>
      </c>
      <c r="J18" s="49">
        <f t="shared" si="22"/>
        <v>0.16698699288437105</v>
      </c>
      <c r="K18" s="27">
        <f t="shared" si="22"/>
        <v>1.9230274923682567</v>
      </c>
      <c r="L18" s="27">
        <f t="shared" si="22"/>
        <v>0.73211962027084376</v>
      </c>
      <c r="M18" s="27">
        <f t="shared" si="22"/>
        <v>0.42285957357052095</v>
      </c>
      <c r="N18" s="27"/>
      <c r="O18" s="27"/>
      <c r="P18" s="31">
        <f t="shared" si="23"/>
        <v>0.17198853279317866</v>
      </c>
      <c r="R18" s="152"/>
      <c r="S18" s="153"/>
      <c r="T18" s="153"/>
      <c r="U18" s="153"/>
      <c r="V18" s="153"/>
      <c r="W18" s="153"/>
      <c r="X18" s="153"/>
      <c r="Y18" s="154"/>
      <c r="Z18" s="126"/>
      <c r="AA18" s="126"/>
      <c r="AB18" s="126"/>
      <c r="AC18" s="126"/>
      <c r="AD18" s="126"/>
      <c r="AE18" s="126"/>
      <c r="AG18" s="28">
        <v>1.3</v>
      </c>
      <c r="AH18" s="34">
        <v>2</v>
      </c>
      <c r="AI18" s="34">
        <v>1</v>
      </c>
      <c r="AJ18" s="34">
        <v>1</v>
      </c>
      <c r="AK18" s="34">
        <v>1</v>
      </c>
      <c r="AL18" s="34">
        <v>2</v>
      </c>
      <c r="AM18" s="34">
        <v>1</v>
      </c>
      <c r="AN18" s="35">
        <v>2</v>
      </c>
    </row>
    <row r="19" spans="2:40" x14ac:dyDescent="0.25">
      <c r="B19" s="49">
        <v>0.86519124000000003</v>
      </c>
      <c r="C19" s="27">
        <v>1.7806422800445101</v>
      </c>
      <c r="D19" s="27">
        <v>2.8300832643714502</v>
      </c>
      <c r="E19" s="27"/>
      <c r="F19" s="27"/>
      <c r="G19" s="27"/>
      <c r="H19" s="31">
        <v>0.30870889108462601</v>
      </c>
      <c r="J19" s="49">
        <f t="shared" ref="J19:L20" si="24">B19*(1/((7.75+7.99)/4))</f>
        <v>0.21987070902160102</v>
      </c>
      <c r="K19" s="27">
        <f t="shared" si="24"/>
        <v>0.45251392123113349</v>
      </c>
      <c r="L19" s="27">
        <f t="shared" si="24"/>
        <v>0.71920794520240161</v>
      </c>
      <c r="M19" s="27"/>
      <c r="N19" s="27"/>
      <c r="O19" s="27"/>
      <c r="P19" s="31">
        <f t="shared" si="23"/>
        <v>7.8452068890629237E-2</v>
      </c>
      <c r="R19" s="152"/>
      <c r="S19" s="153"/>
      <c r="T19" s="153"/>
      <c r="U19" s="153"/>
      <c r="V19" s="153"/>
      <c r="W19" s="153"/>
      <c r="X19" s="153"/>
      <c r="Y19" s="154"/>
      <c r="Z19" s="126"/>
      <c r="AA19" s="126"/>
      <c r="AB19" s="126"/>
      <c r="AC19" s="126"/>
      <c r="AD19" s="126"/>
      <c r="AE19" s="126"/>
      <c r="AG19" s="28">
        <v>1.4</v>
      </c>
      <c r="AH19" s="34">
        <v>0</v>
      </c>
      <c r="AI19" s="34">
        <v>1</v>
      </c>
      <c r="AJ19" s="34">
        <v>1</v>
      </c>
      <c r="AK19" s="34">
        <v>2</v>
      </c>
      <c r="AL19" s="34">
        <v>0</v>
      </c>
      <c r="AM19" s="34">
        <v>0</v>
      </c>
      <c r="AN19" s="35">
        <v>0</v>
      </c>
    </row>
    <row r="20" spans="2:40" ht="15.75" thickBot="1" x14ac:dyDescent="0.3">
      <c r="B20" s="49">
        <v>7.491632794</v>
      </c>
      <c r="C20" s="27">
        <v>1.0127163266305399</v>
      </c>
      <c r="D20" s="27">
        <v>5.3294979814111496</v>
      </c>
      <c r="E20" s="27"/>
      <c r="F20" s="27"/>
      <c r="G20" s="27"/>
      <c r="H20" s="31">
        <v>4.0771194155682098</v>
      </c>
      <c r="J20" s="49">
        <f t="shared" si="24"/>
        <v>1.9038456909783992</v>
      </c>
      <c r="K20" s="27">
        <f t="shared" si="24"/>
        <v>0.25736120117675731</v>
      </c>
      <c r="L20" s="27">
        <f t="shared" si="24"/>
        <v>1.3543832227220203</v>
      </c>
      <c r="M20" s="27"/>
      <c r="N20" s="27"/>
      <c r="O20" s="27"/>
      <c r="P20" s="31">
        <f t="shared" si="23"/>
        <v>1.036116751097385</v>
      </c>
      <c r="R20" s="155"/>
      <c r="S20" s="156"/>
      <c r="T20" s="156"/>
      <c r="U20" s="156"/>
      <c r="V20" s="156"/>
      <c r="W20" s="156"/>
      <c r="X20" s="156"/>
      <c r="Y20" s="157"/>
      <c r="Z20" s="126"/>
      <c r="AA20" s="126"/>
      <c r="AB20" s="126"/>
      <c r="AC20" s="126"/>
      <c r="AD20" s="126"/>
      <c r="AE20" s="126"/>
      <c r="AG20" s="36">
        <v>1.5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5">
        <v>0</v>
      </c>
    </row>
    <row r="21" spans="2:40" x14ac:dyDescent="0.25">
      <c r="B21" s="49">
        <v>0.84223259500000003</v>
      </c>
      <c r="C21" s="27">
        <v>1.85133021730488</v>
      </c>
      <c r="D21" s="27"/>
      <c r="E21" s="27"/>
      <c r="F21" s="27"/>
      <c r="G21" s="27"/>
      <c r="H21" s="31">
        <v>2.6575326482004198</v>
      </c>
      <c r="J21" s="49">
        <f t="shared" ref="J21:J29" si="25">B21*(1/((7.75+7.99)/4))</f>
        <v>0.21403623761118173</v>
      </c>
      <c r="K21" s="27">
        <f t="shared" ref="K21:K29" si="26">C21*(1/((7.75+7.99)/4))</f>
        <v>0.47047781888306994</v>
      </c>
      <c r="L21" s="27"/>
      <c r="M21" s="27"/>
      <c r="N21" s="27"/>
      <c r="O21" s="27"/>
      <c r="P21" s="31">
        <f t="shared" si="23"/>
        <v>0.67535772508269887</v>
      </c>
      <c r="AG21" s="36">
        <v>1.6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1</v>
      </c>
      <c r="AN21" s="35">
        <v>0</v>
      </c>
    </row>
    <row r="22" spans="2:40" x14ac:dyDescent="0.25">
      <c r="B22" s="49">
        <v>0.75605409899999998</v>
      </c>
      <c r="C22" s="27">
        <v>2.16463987125741</v>
      </c>
      <c r="D22" s="27"/>
      <c r="E22" s="27"/>
      <c r="F22" s="27"/>
      <c r="G22" s="27"/>
      <c r="H22" s="31">
        <v>0.75816275830630298</v>
      </c>
      <c r="J22" s="49">
        <f t="shared" si="25"/>
        <v>0.19213573036848794</v>
      </c>
      <c r="K22" s="27">
        <f t="shared" si="26"/>
        <v>0.55009907782907497</v>
      </c>
      <c r="L22" s="27"/>
      <c r="M22" s="27"/>
      <c r="N22" s="27"/>
      <c r="O22" s="27"/>
      <c r="P22" s="31">
        <f t="shared" si="23"/>
        <v>0.19267160312739595</v>
      </c>
      <c r="AG22" s="36">
        <v>1.7</v>
      </c>
      <c r="AH22" s="34">
        <v>0</v>
      </c>
      <c r="AI22" s="34">
        <v>0</v>
      </c>
      <c r="AJ22" s="34">
        <v>0</v>
      </c>
      <c r="AK22" s="34">
        <v>1</v>
      </c>
      <c r="AL22" s="34">
        <v>0</v>
      </c>
      <c r="AM22" s="34">
        <v>0</v>
      </c>
      <c r="AN22" s="35">
        <v>0</v>
      </c>
    </row>
    <row r="23" spans="2:40" x14ac:dyDescent="0.25">
      <c r="B23" s="49">
        <v>4.9580795560000004</v>
      </c>
      <c r="C23" s="27">
        <v>0.89349220329245505</v>
      </c>
      <c r="D23" s="27"/>
      <c r="E23" s="27"/>
      <c r="F23" s="27"/>
      <c r="G23" s="27"/>
      <c r="H23" s="31">
        <v>4.2726875146475098</v>
      </c>
      <c r="J23" s="49">
        <f t="shared" si="25"/>
        <v>1.259994804574333</v>
      </c>
      <c r="K23" s="27">
        <f t="shared" si="26"/>
        <v>0.22706282167533801</v>
      </c>
      <c r="L23" s="27"/>
      <c r="M23" s="27"/>
      <c r="N23" s="27"/>
      <c r="O23" s="27"/>
      <c r="P23" s="31">
        <f t="shared" si="23"/>
        <v>1.0858163950819593</v>
      </c>
      <c r="AG23" s="36">
        <v>1.8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5">
        <v>0</v>
      </c>
    </row>
    <row r="24" spans="2:40" x14ac:dyDescent="0.25">
      <c r="B24" s="49">
        <v>2.8854981390000001</v>
      </c>
      <c r="C24" s="27">
        <v>2.3011600857798999</v>
      </c>
      <c r="D24" s="27"/>
      <c r="E24" s="27"/>
      <c r="F24" s="27"/>
      <c r="G24" s="27"/>
      <c r="H24" s="31">
        <v>3.75552736559735</v>
      </c>
      <c r="J24" s="49">
        <f t="shared" si="25"/>
        <v>0.7332905054637866</v>
      </c>
      <c r="K24" s="27">
        <f t="shared" si="26"/>
        <v>0.58479290617024149</v>
      </c>
      <c r="L24" s="27"/>
      <c r="M24" s="27"/>
      <c r="N24" s="27"/>
      <c r="O24" s="27"/>
      <c r="P24" s="31">
        <f t="shared" si="23"/>
        <v>0.95439069011368494</v>
      </c>
      <c r="AG24" s="36">
        <v>1.9</v>
      </c>
      <c r="AH24" s="34">
        <v>0</v>
      </c>
      <c r="AI24" s="34">
        <v>0</v>
      </c>
      <c r="AJ24" s="34">
        <v>2</v>
      </c>
      <c r="AK24" s="34">
        <v>0</v>
      </c>
      <c r="AL24" s="34">
        <v>0</v>
      </c>
      <c r="AM24" s="34">
        <v>1</v>
      </c>
      <c r="AN24" s="35">
        <v>1</v>
      </c>
    </row>
    <row r="25" spans="2:40" x14ac:dyDescent="0.25">
      <c r="B25" s="49">
        <v>1.902109475</v>
      </c>
      <c r="C25" s="27">
        <v>0.78085171543457699</v>
      </c>
      <c r="D25" s="27"/>
      <c r="E25" s="27"/>
      <c r="F25" s="27"/>
      <c r="G25" s="27"/>
      <c r="H25" s="31">
        <v>7.4415994229584301</v>
      </c>
      <c r="J25" s="49">
        <f t="shared" si="25"/>
        <v>0.48338233163913602</v>
      </c>
      <c r="K25" s="27">
        <f t="shared" si="26"/>
        <v>0.19843753886520382</v>
      </c>
      <c r="L25" s="27"/>
      <c r="M25" s="27"/>
      <c r="N25" s="27"/>
      <c r="O25" s="27"/>
      <c r="P25" s="31">
        <f t="shared" si="23"/>
        <v>1.8911307301037943</v>
      </c>
      <c r="AG25" s="36">
        <v>2</v>
      </c>
      <c r="AH25" s="34">
        <v>2</v>
      </c>
      <c r="AI25" s="34">
        <v>1</v>
      </c>
      <c r="AJ25" s="34">
        <v>0</v>
      </c>
      <c r="AK25" s="34">
        <v>1</v>
      </c>
      <c r="AL25" s="34">
        <v>2</v>
      </c>
      <c r="AM25" s="34">
        <v>1</v>
      </c>
      <c r="AN25" s="35">
        <v>0</v>
      </c>
    </row>
    <row r="26" spans="2:40" ht="15.75" thickBot="1" x14ac:dyDescent="0.3">
      <c r="B26" s="49">
        <v>0.84373316300000001</v>
      </c>
      <c r="C26" s="27">
        <v>5.1632398222916098</v>
      </c>
      <c r="D26" s="27"/>
      <c r="E26" s="27"/>
      <c r="F26" s="27"/>
      <c r="G26" s="27"/>
      <c r="H26" s="31">
        <v>1.1790818910463301</v>
      </c>
      <c r="J26" s="49">
        <f t="shared" si="25"/>
        <v>0.21441757636594666</v>
      </c>
      <c r="K26" s="27">
        <f t="shared" si="26"/>
        <v>1.3121321022342085</v>
      </c>
      <c r="L26" s="27"/>
      <c r="M26" s="27"/>
      <c r="N26" s="27"/>
      <c r="O26" s="27"/>
      <c r="P26" s="31">
        <f t="shared" si="23"/>
        <v>0.29963961653019827</v>
      </c>
      <c r="AG26" s="37">
        <v>2.1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0</v>
      </c>
      <c r="AN26" s="39">
        <v>0</v>
      </c>
    </row>
    <row r="27" spans="2:40" ht="15.75" thickBot="1" x14ac:dyDescent="0.3">
      <c r="B27" s="49">
        <v>0.85153121200000004</v>
      </c>
      <c r="C27" s="27">
        <v>0.249360278598077</v>
      </c>
      <c r="D27" s="27"/>
      <c r="E27" s="27"/>
      <c r="F27" s="27"/>
      <c r="G27" s="27"/>
      <c r="H27" s="31">
        <v>1.03666999249117</v>
      </c>
      <c r="J27" s="49">
        <f t="shared" si="25"/>
        <v>0.21639929148665821</v>
      </c>
      <c r="K27" s="27">
        <f t="shared" si="26"/>
        <v>6.3369829376893783E-2</v>
      </c>
      <c r="L27" s="27"/>
      <c r="M27" s="27"/>
      <c r="N27" s="27"/>
      <c r="O27" s="27"/>
      <c r="P27" s="31">
        <f t="shared" si="23"/>
        <v>0.26344853684654895</v>
      </c>
      <c r="AG27" s="180" t="s">
        <v>25</v>
      </c>
      <c r="AH27" s="181"/>
      <c r="AI27" s="181"/>
      <c r="AJ27" s="181"/>
      <c r="AK27" s="181"/>
      <c r="AL27" s="181"/>
      <c r="AM27" s="181"/>
      <c r="AN27" s="182"/>
    </row>
    <row r="28" spans="2:40" ht="15.75" thickBot="1" x14ac:dyDescent="0.3">
      <c r="B28" s="49">
        <v>2.381270921</v>
      </c>
      <c r="C28" s="27">
        <v>0.77282868984602804</v>
      </c>
      <c r="D28" s="27"/>
      <c r="E28" s="27"/>
      <c r="F28" s="27"/>
      <c r="G28" s="27"/>
      <c r="H28" s="31">
        <v>2.8184834789320199</v>
      </c>
      <c r="J28" s="49">
        <f t="shared" si="25"/>
        <v>0.60515144116899622</v>
      </c>
      <c r="K28" s="27">
        <f t="shared" si="26"/>
        <v>0.19639865053266278</v>
      </c>
      <c r="L28" s="27"/>
      <c r="M28" s="27"/>
      <c r="N28" s="27"/>
      <c r="O28" s="27"/>
      <c r="P28" s="31">
        <f t="shared" si="23"/>
        <v>0.71626009629784504</v>
      </c>
      <c r="AG28" s="26" t="s">
        <v>68</v>
      </c>
      <c r="AH28" s="48" t="s">
        <v>74</v>
      </c>
      <c r="AI28" s="46" t="s">
        <v>75</v>
      </c>
      <c r="AJ28" s="46" t="s">
        <v>76</v>
      </c>
      <c r="AK28" s="46" t="s">
        <v>77</v>
      </c>
      <c r="AL28" s="46" t="s">
        <v>78</v>
      </c>
      <c r="AM28" s="46" t="s">
        <v>79</v>
      </c>
      <c r="AN28" s="47" t="s">
        <v>80</v>
      </c>
    </row>
    <row r="29" spans="2:40" ht="15.75" thickTop="1" x14ac:dyDescent="0.25">
      <c r="B29" s="49">
        <v>0.19158702</v>
      </c>
      <c r="C29" s="27">
        <v>0.18991369579265599</v>
      </c>
      <c r="D29" s="27"/>
      <c r="E29" s="27"/>
      <c r="F29" s="27"/>
      <c r="G29" s="27"/>
      <c r="H29" s="31">
        <v>4.9522295777255403</v>
      </c>
      <c r="J29" s="49">
        <f t="shared" si="25"/>
        <v>4.8687933926302419E-2</v>
      </c>
      <c r="K29" s="27">
        <f t="shared" si="26"/>
        <v>4.8262692704613974E-2</v>
      </c>
      <c r="L29" s="27"/>
      <c r="M29" s="27"/>
      <c r="N29" s="27"/>
      <c r="O29" s="27"/>
      <c r="P29" s="31">
        <f t="shared" si="23"/>
        <v>1.2585081518997563</v>
      </c>
      <c r="AG29" s="28">
        <v>0</v>
      </c>
      <c r="AH29" s="40">
        <f t="shared" ref="AH29:AN38" si="27">AH53/AH$74</f>
        <v>0</v>
      </c>
      <c r="AI29" s="40">
        <f t="shared" si="27"/>
        <v>0</v>
      </c>
      <c r="AJ29" s="40">
        <f t="shared" si="27"/>
        <v>0</v>
      </c>
      <c r="AK29" s="40">
        <f t="shared" si="27"/>
        <v>0</v>
      </c>
      <c r="AL29" s="40">
        <f t="shared" si="27"/>
        <v>0</v>
      </c>
      <c r="AM29" s="40">
        <f t="shared" si="27"/>
        <v>0</v>
      </c>
      <c r="AN29" s="41">
        <f t="shared" si="27"/>
        <v>0</v>
      </c>
    </row>
    <row r="30" spans="2:40" x14ac:dyDescent="0.25">
      <c r="B30" s="49"/>
      <c r="C30" s="27">
        <v>1.6089975560754699</v>
      </c>
      <c r="D30" s="27"/>
      <c r="E30" s="27"/>
      <c r="F30" s="27"/>
      <c r="G30" s="27"/>
      <c r="H30" s="31">
        <v>0.97277883644011498</v>
      </c>
      <c r="J30" s="49"/>
      <c r="K30" s="27">
        <f>C30*(1/((7.75+7.99)/4))</f>
        <v>0.40889391513989071</v>
      </c>
      <c r="L30" s="27"/>
      <c r="M30" s="27"/>
      <c r="N30" s="27"/>
      <c r="O30" s="27"/>
      <c r="P30" s="31">
        <f t="shared" si="23"/>
        <v>0.24721190252607753</v>
      </c>
      <c r="AG30" s="28">
        <v>0.1</v>
      </c>
      <c r="AH30" s="40">
        <f t="shared" si="27"/>
        <v>7.6923076923076927E-2</v>
      </c>
      <c r="AI30" s="40">
        <f t="shared" si="27"/>
        <v>0.13793103448275862</v>
      </c>
      <c r="AJ30" s="40">
        <f t="shared" si="27"/>
        <v>0.17647058823529413</v>
      </c>
      <c r="AK30" s="40">
        <f t="shared" si="27"/>
        <v>0</v>
      </c>
      <c r="AL30" s="40">
        <f t="shared" si="27"/>
        <v>0</v>
      </c>
      <c r="AM30" s="40">
        <f t="shared" si="27"/>
        <v>7.6923076923076927E-2</v>
      </c>
      <c r="AN30" s="41">
        <f t="shared" si="27"/>
        <v>0.17857142857142858</v>
      </c>
    </row>
    <row r="31" spans="2:40" x14ac:dyDescent="0.25">
      <c r="B31" s="49"/>
      <c r="C31" s="27">
        <v>0.44272111356244898</v>
      </c>
      <c r="D31" s="27"/>
      <c r="E31" s="27"/>
      <c r="F31" s="27"/>
      <c r="G31" s="27"/>
      <c r="H31" s="31">
        <v>2.88542712445647</v>
      </c>
      <c r="J31" s="49"/>
      <c r="K31" s="27">
        <f>C31*(1/((7.75+7.99)/4))</f>
        <v>0.11250854220138476</v>
      </c>
      <c r="L31" s="27"/>
      <c r="M31" s="27"/>
      <c r="N31" s="27"/>
      <c r="O31" s="27"/>
      <c r="P31" s="31">
        <f t="shared" si="23"/>
        <v>0.73327245856581202</v>
      </c>
      <c r="AG31" s="28">
        <v>0.2</v>
      </c>
      <c r="AH31" s="40">
        <f t="shared" si="27"/>
        <v>0.19230769230769232</v>
      </c>
      <c r="AI31" s="40">
        <f t="shared" si="27"/>
        <v>0.37931034482758619</v>
      </c>
      <c r="AJ31" s="40">
        <f t="shared" si="27"/>
        <v>0.29411764705882354</v>
      </c>
      <c r="AK31" s="40">
        <f t="shared" si="27"/>
        <v>6.6666666666666666E-2</v>
      </c>
      <c r="AL31" s="40">
        <f t="shared" si="27"/>
        <v>0.18181818181818182</v>
      </c>
      <c r="AM31" s="40">
        <f t="shared" si="27"/>
        <v>7.6923076923076927E-2</v>
      </c>
      <c r="AN31" s="41">
        <f t="shared" si="27"/>
        <v>0.25</v>
      </c>
    </row>
    <row r="32" spans="2:40" ht="15.75" thickBot="1" x14ac:dyDescent="0.3">
      <c r="B32" s="50"/>
      <c r="C32" s="32">
        <v>0.55130282874634295</v>
      </c>
      <c r="D32" s="32"/>
      <c r="E32" s="32"/>
      <c r="F32" s="32"/>
      <c r="G32" s="32"/>
      <c r="H32" s="33"/>
      <c r="J32" s="50"/>
      <c r="K32" s="32">
        <f>C32*(1/((7.75+7.99)/4))</f>
        <v>0.14010237071063353</v>
      </c>
      <c r="L32" s="32"/>
      <c r="M32" s="32"/>
      <c r="N32" s="32"/>
      <c r="O32" s="32"/>
      <c r="P32" s="33"/>
      <c r="AG32" s="28">
        <v>0.3</v>
      </c>
      <c r="AH32" s="40">
        <f t="shared" si="27"/>
        <v>0.46153846153846156</v>
      </c>
      <c r="AI32" s="40">
        <f t="shared" si="27"/>
        <v>0.48275862068965519</v>
      </c>
      <c r="AJ32" s="40">
        <f t="shared" si="27"/>
        <v>0.35294117647058826</v>
      </c>
      <c r="AK32" s="40">
        <f t="shared" si="27"/>
        <v>0.2</v>
      </c>
      <c r="AL32" s="40">
        <f t="shared" si="27"/>
        <v>0.18181818181818182</v>
      </c>
      <c r="AM32" s="40">
        <f t="shared" si="27"/>
        <v>0.15384615384615385</v>
      </c>
      <c r="AN32" s="41">
        <f t="shared" si="27"/>
        <v>0.5714285714285714</v>
      </c>
    </row>
    <row r="33" spans="1:40" x14ac:dyDescent="0.25">
      <c r="AG33" s="28">
        <v>0.4</v>
      </c>
      <c r="AH33" s="40">
        <f t="shared" si="27"/>
        <v>0.5</v>
      </c>
      <c r="AI33" s="40">
        <f t="shared" si="27"/>
        <v>0.51724137931034486</v>
      </c>
      <c r="AJ33" s="40">
        <f t="shared" si="27"/>
        <v>0.35294117647058826</v>
      </c>
      <c r="AK33" s="40">
        <f t="shared" si="27"/>
        <v>0.26666666666666666</v>
      </c>
      <c r="AL33" s="40">
        <f t="shared" si="27"/>
        <v>0.18181818181818182</v>
      </c>
      <c r="AM33" s="40">
        <f t="shared" si="27"/>
        <v>0.15384615384615385</v>
      </c>
      <c r="AN33" s="41">
        <f t="shared" si="27"/>
        <v>0.6071428571428571</v>
      </c>
    </row>
    <row r="34" spans="1:40" x14ac:dyDescent="0.25">
      <c r="AG34" s="28">
        <v>0.5</v>
      </c>
      <c r="AH34" s="40">
        <f t="shared" si="27"/>
        <v>0.61538461538461542</v>
      </c>
      <c r="AI34" s="40">
        <f t="shared" si="27"/>
        <v>0.68965517241379315</v>
      </c>
      <c r="AJ34" s="40">
        <f t="shared" si="27"/>
        <v>0.47058823529411764</v>
      </c>
      <c r="AK34" s="40">
        <f t="shared" si="27"/>
        <v>0.4</v>
      </c>
      <c r="AL34" s="40">
        <f t="shared" si="27"/>
        <v>0.27272727272727271</v>
      </c>
      <c r="AM34" s="40">
        <f t="shared" si="27"/>
        <v>0.15384615384615385</v>
      </c>
      <c r="AN34" s="41">
        <f t="shared" si="27"/>
        <v>0.6428571428571429</v>
      </c>
    </row>
    <row r="35" spans="1:40" x14ac:dyDescent="0.25">
      <c r="AG35" s="28">
        <v>0.6</v>
      </c>
      <c r="AH35" s="40">
        <f t="shared" si="27"/>
        <v>0.65384615384615385</v>
      </c>
      <c r="AI35" s="40">
        <f t="shared" si="27"/>
        <v>0.75862068965517238</v>
      </c>
      <c r="AJ35" s="40">
        <f t="shared" si="27"/>
        <v>0.52941176470588236</v>
      </c>
      <c r="AK35" s="40">
        <f t="shared" si="27"/>
        <v>0.4</v>
      </c>
      <c r="AL35" s="40">
        <f t="shared" si="27"/>
        <v>0.36363636363636365</v>
      </c>
      <c r="AM35" s="40">
        <f t="shared" si="27"/>
        <v>0.38461538461538464</v>
      </c>
      <c r="AN35" s="41">
        <f t="shared" si="27"/>
        <v>0.6428571428571429</v>
      </c>
    </row>
    <row r="36" spans="1:40" x14ac:dyDescent="0.25">
      <c r="AG36" s="28">
        <v>0.7</v>
      </c>
      <c r="AH36" s="40">
        <f t="shared" si="27"/>
        <v>0.76923076923076927</v>
      </c>
      <c r="AI36" s="40">
        <f t="shared" si="27"/>
        <v>0.7931034482758621</v>
      </c>
      <c r="AJ36" s="40">
        <f t="shared" si="27"/>
        <v>0.58823529411764708</v>
      </c>
      <c r="AK36" s="40">
        <f t="shared" si="27"/>
        <v>0.46666666666666667</v>
      </c>
      <c r="AL36" s="40">
        <f t="shared" si="27"/>
        <v>0.45454545454545453</v>
      </c>
      <c r="AM36" s="40">
        <f t="shared" si="27"/>
        <v>0.53846153846153844</v>
      </c>
      <c r="AN36" s="41">
        <f t="shared" si="27"/>
        <v>0.6785714285714286</v>
      </c>
    </row>
    <row r="37" spans="1:40" x14ac:dyDescent="0.25">
      <c r="A37" s="29"/>
      <c r="AG37" s="28">
        <v>0.8</v>
      </c>
      <c r="AH37" s="40">
        <f t="shared" si="27"/>
        <v>0.80769230769230771</v>
      </c>
      <c r="AI37" s="40">
        <f t="shared" si="27"/>
        <v>0.82758620689655171</v>
      </c>
      <c r="AJ37" s="40">
        <f t="shared" si="27"/>
        <v>0.76470588235294112</v>
      </c>
      <c r="AK37" s="40">
        <f t="shared" si="27"/>
        <v>0.6</v>
      </c>
      <c r="AL37" s="40">
        <f t="shared" si="27"/>
        <v>0.54545454545454541</v>
      </c>
      <c r="AM37" s="40">
        <f t="shared" si="27"/>
        <v>0.61538461538461542</v>
      </c>
      <c r="AN37" s="41">
        <f t="shared" si="27"/>
        <v>0.75</v>
      </c>
    </row>
    <row r="38" spans="1:40" x14ac:dyDescent="0.25">
      <c r="A38" s="29"/>
      <c r="AG38" s="28">
        <v>0.9</v>
      </c>
      <c r="AH38" s="40">
        <f t="shared" si="27"/>
        <v>0.80769230769230771</v>
      </c>
      <c r="AI38" s="40">
        <f t="shared" si="27"/>
        <v>0.82758620689655171</v>
      </c>
      <c r="AJ38" s="40">
        <f t="shared" si="27"/>
        <v>0.76470588235294112</v>
      </c>
      <c r="AK38" s="40">
        <f t="shared" si="27"/>
        <v>0.6</v>
      </c>
      <c r="AL38" s="40">
        <f t="shared" si="27"/>
        <v>0.63636363636363635</v>
      </c>
      <c r="AM38" s="40">
        <f t="shared" si="27"/>
        <v>0.69230769230769229</v>
      </c>
      <c r="AN38" s="41">
        <f t="shared" si="27"/>
        <v>0.75</v>
      </c>
    </row>
    <row r="39" spans="1:40" x14ac:dyDescent="0.25">
      <c r="A39" s="29"/>
      <c r="AG39" s="28">
        <v>1</v>
      </c>
      <c r="AH39" s="40">
        <f t="shared" ref="AH39:AN48" si="28">AH63/AH$74</f>
        <v>0.80769230769230771</v>
      </c>
      <c r="AI39" s="40">
        <f t="shared" si="28"/>
        <v>0.82758620689655171</v>
      </c>
      <c r="AJ39" s="40">
        <f t="shared" si="28"/>
        <v>0.76470588235294112</v>
      </c>
      <c r="AK39" s="40">
        <f t="shared" si="28"/>
        <v>0.66666666666666663</v>
      </c>
      <c r="AL39" s="40">
        <f t="shared" si="28"/>
        <v>0.63636363636363635</v>
      </c>
      <c r="AM39" s="40">
        <f t="shared" si="28"/>
        <v>0.69230769230769229</v>
      </c>
      <c r="AN39" s="41">
        <f t="shared" si="28"/>
        <v>0.7857142857142857</v>
      </c>
    </row>
    <row r="40" spans="1:40" x14ac:dyDescent="0.25">
      <c r="A40" s="29"/>
      <c r="AG40" s="28">
        <v>1.1000000000000001</v>
      </c>
      <c r="AH40" s="40">
        <f t="shared" si="28"/>
        <v>0.84615384615384615</v>
      </c>
      <c r="AI40" s="40">
        <f t="shared" si="28"/>
        <v>0.86206896551724133</v>
      </c>
      <c r="AJ40" s="40">
        <f t="shared" si="28"/>
        <v>0.76470588235294112</v>
      </c>
      <c r="AK40" s="40">
        <f t="shared" si="28"/>
        <v>0.66666666666666663</v>
      </c>
      <c r="AL40" s="40">
        <f t="shared" si="28"/>
        <v>0.63636363636363635</v>
      </c>
      <c r="AM40" s="40">
        <f t="shared" si="28"/>
        <v>0.69230769230769229</v>
      </c>
      <c r="AN40" s="41">
        <f t="shared" si="28"/>
        <v>0.8571428571428571</v>
      </c>
    </row>
    <row r="41" spans="1:40" x14ac:dyDescent="0.25">
      <c r="A41" s="29"/>
      <c r="AG41" s="28">
        <v>1.2</v>
      </c>
      <c r="AH41" s="40">
        <f t="shared" si="28"/>
        <v>0.84615384615384615</v>
      </c>
      <c r="AI41" s="40">
        <f t="shared" si="28"/>
        <v>0.89655172413793105</v>
      </c>
      <c r="AJ41" s="40">
        <f t="shared" si="28"/>
        <v>0.76470588235294112</v>
      </c>
      <c r="AK41" s="40">
        <f t="shared" si="28"/>
        <v>0.66666666666666663</v>
      </c>
      <c r="AL41" s="40">
        <f t="shared" si="28"/>
        <v>0.63636363636363635</v>
      </c>
      <c r="AM41" s="40">
        <f t="shared" si="28"/>
        <v>0.69230769230769229</v>
      </c>
      <c r="AN41" s="41">
        <f t="shared" si="28"/>
        <v>0.8928571428571429</v>
      </c>
    </row>
    <row r="42" spans="1:40" x14ac:dyDescent="0.25">
      <c r="A42" s="29"/>
      <c r="AG42" s="28">
        <v>1.3</v>
      </c>
      <c r="AH42" s="40">
        <f t="shared" si="28"/>
        <v>0.92307692307692313</v>
      </c>
      <c r="AI42" s="40">
        <f t="shared" si="28"/>
        <v>0.93103448275862066</v>
      </c>
      <c r="AJ42" s="40">
        <f t="shared" si="28"/>
        <v>0.82352941176470584</v>
      </c>
      <c r="AK42" s="40">
        <f t="shared" si="28"/>
        <v>0.73333333333333328</v>
      </c>
      <c r="AL42" s="40">
        <f t="shared" si="28"/>
        <v>0.81818181818181823</v>
      </c>
      <c r="AM42" s="40">
        <f t="shared" si="28"/>
        <v>0.76923076923076927</v>
      </c>
      <c r="AN42" s="41">
        <f t="shared" si="28"/>
        <v>0.9642857142857143</v>
      </c>
    </row>
    <row r="43" spans="1:40" x14ac:dyDescent="0.25">
      <c r="A43" s="29"/>
      <c r="AG43" s="28">
        <v>1.4</v>
      </c>
      <c r="AH43" s="40">
        <f t="shared" si="28"/>
        <v>0.92307692307692313</v>
      </c>
      <c r="AI43" s="40">
        <f t="shared" si="28"/>
        <v>0.96551724137931039</v>
      </c>
      <c r="AJ43" s="40">
        <f t="shared" si="28"/>
        <v>0.88235294117647056</v>
      </c>
      <c r="AK43" s="40">
        <f t="shared" si="28"/>
        <v>0.8666666666666667</v>
      </c>
      <c r="AL43" s="40">
        <f t="shared" si="28"/>
        <v>0.81818181818181823</v>
      </c>
      <c r="AM43" s="40">
        <f t="shared" si="28"/>
        <v>0.76923076923076927</v>
      </c>
      <c r="AN43" s="41">
        <f t="shared" si="28"/>
        <v>0.9642857142857143</v>
      </c>
    </row>
    <row r="44" spans="1:40" x14ac:dyDescent="0.25">
      <c r="A44" s="29"/>
      <c r="AG44" s="36">
        <v>1.5</v>
      </c>
      <c r="AH44" s="40">
        <f t="shared" si="28"/>
        <v>0.92307692307692313</v>
      </c>
      <c r="AI44" s="40">
        <f t="shared" si="28"/>
        <v>0.96551724137931039</v>
      </c>
      <c r="AJ44" s="40">
        <f t="shared" si="28"/>
        <v>0.88235294117647056</v>
      </c>
      <c r="AK44" s="40">
        <f t="shared" si="28"/>
        <v>0.8666666666666667</v>
      </c>
      <c r="AL44" s="40">
        <f t="shared" si="28"/>
        <v>0.81818181818181823</v>
      </c>
      <c r="AM44" s="40">
        <f t="shared" si="28"/>
        <v>0.76923076923076927</v>
      </c>
      <c r="AN44" s="41">
        <f t="shared" si="28"/>
        <v>0.9642857142857143</v>
      </c>
    </row>
    <row r="45" spans="1:40" x14ac:dyDescent="0.25">
      <c r="A45" s="29"/>
      <c r="AG45" s="36">
        <v>1.6</v>
      </c>
      <c r="AH45" s="40">
        <f t="shared" si="28"/>
        <v>0.92307692307692313</v>
      </c>
      <c r="AI45" s="40">
        <f t="shared" si="28"/>
        <v>0.96551724137931039</v>
      </c>
      <c r="AJ45" s="40">
        <f t="shared" si="28"/>
        <v>0.88235294117647056</v>
      </c>
      <c r="AK45" s="40">
        <f t="shared" si="28"/>
        <v>0.8666666666666667</v>
      </c>
      <c r="AL45" s="40">
        <f t="shared" si="28"/>
        <v>0.81818181818181823</v>
      </c>
      <c r="AM45" s="40">
        <f t="shared" si="28"/>
        <v>0.84615384615384615</v>
      </c>
      <c r="AN45" s="41">
        <f t="shared" si="28"/>
        <v>0.9642857142857143</v>
      </c>
    </row>
    <row r="46" spans="1:40" x14ac:dyDescent="0.25">
      <c r="A46" s="29"/>
      <c r="AG46" s="36">
        <v>1.7</v>
      </c>
      <c r="AH46" s="40">
        <f t="shared" si="28"/>
        <v>0.92307692307692313</v>
      </c>
      <c r="AI46" s="40">
        <f t="shared" si="28"/>
        <v>0.96551724137931039</v>
      </c>
      <c r="AJ46" s="40">
        <f t="shared" si="28"/>
        <v>0.88235294117647056</v>
      </c>
      <c r="AK46" s="40">
        <f t="shared" si="28"/>
        <v>0.93333333333333335</v>
      </c>
      <c r="AL46" s="40">
        <f t="shared" si="28"/>
        <v>0.81818181818181823</v>
      </c>
      <c r="AM46" s="40">
        <f t="shared" si="28"/>
        <v>0.84615384615384615</v>
      </c>
      <c r="AN46" s="41">
        <f t="shared" si="28"/>
        <v>0.9642857142857143</v>
      </c>
    </row>
    <row r="47" spans="1:40" x14ac:dyDescent="0.25">
      <c r="A47" s="29"/>
      <c r="AG47" s="36">
        <v>1.8</v>
      </c>
      <c r="AH47" s="40">
        <f t="shared" si="28"/>
        <v>0.92307692307692313</v>
      </c>
      <c r="AI47" s="40">
        <f t="shared" si="28"/>
        <v>0.96551724137931039</v>
      </c>
      <c r="AJ47" s="40">
        <f t="shared" si="28"/>
        <v>0.88235294117647056</v>
      </c>
      <c r="AK47" s="40">
        <f t="shared" si="28"/>
        <v>0.93333333333333335</v>
      </c>
      <c r="AL47" s="40">
        <f t="shared" si="28"/>
        <v>0.81818181818181823</v>
      </c>
      <c r="AM47" s="40">
        <f t="shared" si="28"/>
        <v>0.84615384615384615</v>
      </c>
      <c r="AN47" s="41">
        <f t="shared" si="28"/>
        <v>0.9642857142857143</v>
      </c>
    </row>
    <row r="48" spans="1:40" x14ac:dyDescent="0.25">
      <c r="AG48" s="36">
        <v>1.9</v>
      </c>
      <c r="AH48" s="40">
        <f t="shared" si="28"/>
        <v>0.92307692307692313</v>
      </c>
      <c r="AI48" s="40">
        <f t="shared" si="28"/>
        <v>0.96551724137931039</v>
      </c>
      <c r="AJ48" s="40">
        <f t="shared" si="28"/>
        <v>1</v>
      </c>
      <c r="AK48" s="40">
        <f t="shared" si="28"/>
        <v>0.93333333333333335</v>
      </c>
      <c r="AL48" s="40">
        <f t="shared" si="28"/>
        <v>0.81818181818181823</v>
      </c>
      <c r="AM48" s="40">
        <f t="shared" si="28"/>
        <v>0.92307692307692313</v>
      </c>
      <c r="AN48" s="41">
        <f t="shared" si="28"/>
        <v>1</v>
      </c>
    </row>
    <row r="49" spans="33:40" x14ac:dyDescent="0.25">
      <c r="AG49" s="36">
        <v>2</v>
      </c>
      <c r="AH49" s="40">
        <f t="shared" ref="AH49:AN50" si="29">AH73/AH$74</f>
        <v>1</v>
      </c>
      <c r="AI49" s="40">
        <f t="shared" si="29"/>
        <v>1</v>
      </c>
      <c r="AJ49" s="40">
        <f t="shared" si="29"/>
        <v>1</v>
      </c>
      <c r="AK49" s="40">
        <f t="shared" si="29"/>
        <v>1</v>
      </c>
      <c r="AL49" s="40">
        <f t="shared" si="29"/>
        <v>1</v>
      </c>
      <c r="AM49" s="40">
        <f t="shared" si="29"/>
        <v>1</v>
      </c>
      <c r="AN49" s="41">
        <f t="shared" si="29"/>
        <v>1</v>
      </c>
    </row>
    <row r="50" spans="33:40" ht="15.75" thickBot="1" x14ac:dyDescent="0.3">
      <c r="AG50" s="37">
        <v>2.1</v>
      </c>
      <c r="AH50" s="42">
        <f t="shared" si="29"/>
        <v>1</v>
      </c>
      <c r="AI50" s="42">
        <f t="shared" si="29"/>
        <v>1</v>
      </c>
      <c r="AJ50" s="42">
        <f t="shared" si="29"/>
        <v>1</v>
      </c>
      <c r="AK50" s="42">
        <f t="shared" si="29"/>
        <v>1</v>
      </c>
      <c r="AL50" s="42">
        <f t="shared" si="29"/>
        <v>1</v>
      </c>
      <c r="AM50" s="42">
        <f t="shared" si="29"/>
        <v>1</v>
      </c>
      <c r="AN50" s="43">
        <f t="shared" si="29"/>
        <v>1</v>
      </c>
    </row>
    <row r="51" spans="33:40" ht="15.75" thickBot="1" x14ac:dyDescent="0.3">
      <c r="AG51" s="180" t="s">
        <v>26</v>
      </c>
      <c r="AH51" s="181"/>
      <c r="AI51" s="181"/>
      <c r="AJ51" s="181"/>
      <c r="AK51" s="181"/>
      <c r="AL51" s="181"/>
      <c r="AM51" s="181"/>
      <c r="AN51" s="182"/>
    </row>
    <row r="52" spans="33:40" ht="15.75" thickBot="1" x14ac:dyDescent="0.3">
      <c r="AG52" s="26" t="s">
        <v>68</v>
      </c>
      <c r="AH52" s="48" t="s">
        <v>74</v>
      </c>
      <c r="AI52" s="46" t="s">
        <v>75</v>
      </c>
      <c r="AJ52" s="46" t="s">
        <v>76</v>
      </c>
      <c r="AK52" s="46" t="s">
        <v>77</v>
      </c>
      <c r="AL52" s="46" t="s">
        <v>78</v>
      </c>
      <c r="AM52" s="46" t="s">
        <v>79</v>
      </c>
      <c r="AN52" s="47" t="s">
        <v>80</v>
      </c>
    </row>
    <row r="53" spans="33:40" ht="15.75" thickTop="1" x14ac:dyDescent="0.25">
      <c r="AG53" s="28">
        <v>0</v>
      </c>
      <c r="AH53" s="29">
        <f t="shared" ref="AH53:AN53" si="30">AH5</f>
        <v>0</v>
      </c>
      <c r="AI53" s="29">
        <f t="shared" si="30"/>
        <v>0</v>
      </c>
      <c r="AJ53" s="29">
        <f t="shared" si="30"/>
        <v>0</v>
      </c>
      <c r="AK53" s="29">
        <f t="shared" si="30"/>
        <v>0</v>
      </c>
      <c r="AL53" s="29">
        <f t="shared" si="30"/>
        <v>0</v>
      </c>
      <c r="AM53" s="29">
        <f t="shared" si="30"/>
        <v>0</v>
      </c>
      <c r="AN53" s="30">
        <f t="shared" si="30"/>
        <v>0</v>
      </c>
    </row>
    <row r="54" spans="33:40" x14ac:dyDescent="0.25">
      <c r="AG54" s="28">
        <v>0.1</v>
      </c>
      <c r="AH54" s="29">
        <f t="shared" ref="AH54:AH74" si="31">AH6+AH53</f>
        <v>2</v>
      </c>
      <c r="AI54" s="29">
        <f t="shared" ref="AI54:AI74" si="32">AI6+AI53</f>
        <v>4</v>
      </c>
      <c r="AJ54" s="29">
        <f t="shared" ref="AJ54:AJ74" si="33">AJ6+AJ53</f>
        <v>3</v>
      </c>
      <c r="AK54" s="29">
        <f t="shared" ref="AK54:AK74" si="34">AK6+AK53</f>
        <v>0</v>
      </c>
      <c r="AL54" s="29">
        <f t="shared" ref="AL54:AL74" si="35">AL6+AL53</f>
        <v>0</v>
      </c>
      <c r="AM54" s="29">
        <f t="shared" ref="AM54:AM74" si="36">AM6+AM53</f>
        <v>1</v>
      </c>
      <c r="AN54" s="30">
        <f t="shared" ref="AN54:AN74" si="37">AN6+AN53</f>
        <v>5</v>
      </c>
    </row>
    <row r="55" spans="33:40" x14ac:dyDescent="0.25">
      <c r="AG55" s="28">
        <v>0.2</v>
      </c>
      <c r="AH55" s="29">
        <f t="shared" si="31"/>
        <v>5</v>
      </c>
      <c r="AI55" s="29">
        <f t="shared" si="32"/>
        <v>11</v>
      </c>
      <c r="AJ55" s="29">
        <f t="shared" si="33"/>
        <v>5</v>
      </c>
      <c r="AK55" s="29">
        <f t="shared" si="34"/>
        <v>1</v>
      </c>
      <c r="AL55" s="29">
        <f t="shared" si="35"/>
        <v>2</v>
      </c>
      <c r="AM55" s="29">
        <f t="shared" si="36"/>
        <v>1</v>
      </c>
      <c r="AN55" s="30">
        <f t="shared" si="37"/>
        <v>7</v>
      </c>
    </row>
    <row r="56" spans="33:40" x14ac:dyDescent="0.25">
      <c r="AG56" s="28">
        <v>0.3</v>
      </c>
      <c r="AH56" s="29">
        <f t="shared" si="31"/>
        <v>12</v>
      </c>
      <c r="AI56" s="29">
        <f t="shared" si="32"/>
        <v>14</v>
      </c>
      <c r="AJ56" s="29">
        <f t="shared" si="33"/>
        <v>6</v>
      </c>
      <c r="AK56" s="29">
        <f t="shared" si="34"/>
        <v>3</v>
      </c>
      <c r="AL56" s="29">
        <f t="shared" si="35"/>
        <v>2</v>
      </c>
      <c r="AM56" s="29">
        <f t="shared" si="36"/>
        <v>2</v>
      </c>
      <c r="AN56" s="30">
        <f t="shared" si="37"/>
        <v>16</v>
      </c>
    </row>
    <row r="57" spans="33:40" x14ac:dyDescent="0.25">
      <c r="AG57" s="28">
        <v>0.4</v>
      </c>
      <c r="AH57" s="29">
        <f t="shared" si="31"/>
        <v>13</v>
      </c>
      <c r="AI57" s="29">
        <f t="shared" si="32"/>
        <v>15</v>
      </c>
      <c r="AJ57" s="29">
        <f t="shared" si="33"/>
        <v>6</v>
      </c>
      <c r="AK57" s="29">
        <f t="shared" si="34"/>
        <v>4</v>
      </c>
      <c r="AL57" s="29">
        <f t="shared" si="35"/>
        <v>2</v>
      </c>
      <c r="AM57" s="29">
        <f t="shared" si="36"/>
        <v>2</v>
      </c>
      <c r="AN57" s="30">
        <f t="shared" si="37"/>
        <v>17</v>
      </c>
    </row>
    <row r="58" spans="33:40" x14ac:dyDescent="0.25">
      <c r="AG58" s="28">
        <v>0.5</v>
      </c>
      <c r="AH58" s="29">
        <f t="shared" si="31"/>
        <v>16</v>
      </c>
      <c r="AI58" s="29">
        <f t="shared" si="32"/>
        <v>20</v>
      </c>
      <c r="AJ58" s="29">
        <f t="shared" si="33"/>
        <v>8</v>
      </c>
      <c r="AK58" s="29">
        <f t="shared" si="34"/>
        <v>6</v>
      </c>
      <c r="AL58" s="29">
        <f t="shared" si="35"/>
        <v>3</v>
      </c>
      <c r="AM58" s="29">
        <f t="shared" si="36"/>
        <v>2</v>
      </c>
      <c r="AN58" s="30">
        <f t="shared" si="37"/>
        <v>18</v>
      </c>
    </row>
    <row r="59" spans="33:40" x14ac:dyDescent="0.25">
      <c r="AG59" s="28">
        <v>0.6</v>
      </c>
      <c r="AH59" s="29">
        <f t="shared" si="31"/>
        <v>17</v>
      </c>
      <c r="AI59" s="29">
        <f t="shared" si="32"/>
        <v>22</v>
      </c>
      <c r="AJ59" s="29">
        <f t="shared" si="33"/>
        <v>9</v>
      </c>
      <c r="AK59" s="29">
        <f t="shared" si="34"/>
        <v>6</v>
      </c>
      <c r="AL59" s="29">
        <f t="shared" si="35"/>
        <v>4</v>
      </c>
      <c r="AM59" s="29">
        <f t="shared" si="36"/>
        <v>5</v>
      </c>
      <c r="AN59" s="30">
        <f t="shared" si="37"/>
        <v>18</v>
      </c>
    </row>
    <row r="60" spans="33:40" x14ac:dyDescent="0.25">
      <c r="AG60" s="28">
        <v>0.7</v>
      </c>
      <c r="AH60" s="29">
        <f t="shared" si="31"/>
        <v>20</v>
      </c>
      <c r="AI60" s="29">
        <f t="shared" si="32"/>
        <v>23</v>
      </c>
      <c r="AJ60" s="29">
        <f t="shared" si="33"/>
        <v>10</v>
      </c>
      <c r="AK60" s="29">
        <f t="shared" si="34"/>
        <v>7</v>
      </c>
      <c r="AL60" s="29">
        <f t="shared" si="35"/>
        <v>5</v>
      </c>
      <c r="AM60" s="29">
        <f t="shared" si="36"/>
        <v>7</v>
      </c>
      <c r="AN60" s="30">
        <f t="shared" si="37"/>
        <v>19</v>
      </c>
    </row>
    <row r="61" spans="33:40" x14ac:dyDescent="0.25">
      <c r="AG61" s="28">
        <v>0.8</v>
      </c>
      <c r="AH61" s="29">
        <f t="shared" si="31"/>
        <v>21</v>
      </c>
      <c r="AI61" s="29">
        <f t="shared" si="32"/>
        <v>24</v>
      </c>
      <c r="AJ61" s="29">
        <f t="shared" si="33"/>
        <v>13</v>
      </c>
      <c r="AK61" s="29">
        <f t="shared" si="34"/>
        <v>9</v>
      </c>
      <c r="AL61" s="29">
        <f t="shared" si="35"/>
        <v>6</v>
      </c>
      <c r="AM61" s="29">
        <f t="shared" si="36"/>
        <v>8</v>
      </c>
      <c r="AN61" s="30">
        <f t="shared" si="37"/>
        <v>21</v>
      </c>
    </row>
    <row r="62" spans="33:40" x14ac:dyDescent="0.25">
      <c r="AG62" s="28">
        <v>0.9</v>
      </c>
      <c r="AH62" s="29">
        <f t="shared" si="31"/>
        <v>21</v>
      </c>
      <c r="AI62" s="29">
        <f t="shared" si="32"/>
        <v>24</v>
      </c>
      <c r="AJ62" s="29">
        <f t="shared" si="33"/>
        <v>13</v>
      </c>
      <c r="AK62" s="29">
        <f t="shared" si="34"/>
        <v>9</v>
      </c>
      <c r="AL62" s="29">
        <f t="shared" si="35"/>
        <v>7</v>
      </c>
      <c r="AM62" s="29">
        <f t="shared" si="36"/>
        <v>9</v>
      </c>
      <c r="AN62" s="30">
        <f t="shared" si="37"/>
        <v>21</v>
      </c>
    </row>
    <row r="63" spans="33:40" x14ac:dyDescent="0.25">
      <c r="AG63" s="28">
        <v>1</v>
      </c>
      <c r="AH63" s="29">
        <f t="shared" si="31"/>
        <v>21</v>
      </c>
      <c r="AI63" s="29">
        <f t="shared" si="32"/>
        <v>24</v>
      </c>
      <c r="AJ63" s="29">
        <f t="shared" si="33"/>
        <v>13</v>
      </c>
      <c r="AK63" s="29">
        <f t="shared" si="34"/>
        <v>10</v>
      </c>
      <c r="AL63" s="29">
        <f t="shared" si="35"/>
        <v>7</v>
      </c>
      <c r="AM63" s="29">
        <f t="shared" si="36"/>
        <v>9</v>
      </c>
      <c r="AN63" s="30">
        <f t="shared" si="37"/>
        <v>22</v>
      </c>
    </row>
    <row r="64" spans="33:40" x14ac:dyDescent="0.25">
      <c r="AG64" s="28">
        <v>1.1000000000000001</v>
      </c>
      <c r="AH64" s="29">
        <f t="shared" si="31"/>
        <v>22</v>
      </c>
      <c r="AI64" s="29">
        <f t="shared" si="32"/>
        <v>25</v>
      </c>
      <c r="AJ64" s="29">
        <f t="shared" si="33"/>
        <v>13</v>
      </c>
      <c r="AK64" s="29">
        <f t="shared" si="34"/>
        <v>10</v>
      </c>
      <c r="AL64" s="29">
        <f t="shared" si="35"/>
        <v>7</v>
      </c>
      <c r="AM64" s="29">
        <f t="shared" si="36"/>
        <v>9</v>
      </c>
      <c r="AN64" s="30">
        <f t="shared" si="37"/>
        <v>24</v>
      </c>
    </row>
    <row r="65" spans="33:40" x14ac:dyDescent="0.25">
      <c r="AG65" s="28">
        <v>1.2</v>
      </c>
      <c r="AH65" s="29">
        <f t="shared" si="31"/>
        <v>22</v>
      </c>
      <c r="AI65" s="29">
        <f t="shared" si="32"/>
        <v>26</v>
      </c>
      <c r="AJ65" s="29">
        <f t="shared" si="33"/>
        <v>13</v>
      </c>
      <c r="AK65" s="29">
        <f t="shared" si="34"/>
        <v>10</v>
      </c>
      <c r="AL65" s="29">
        <f t="shared" si="35"/>
        <v>7</v>
      </c>
      <c r="AM65" s="29">
        <f t="shared" si="36"/>
        <v>9</v>
      </c>
      <c r="AN65" s="30">
        <f t="shared" si="37"/>
        <v>25</v>
      </c>
    </row>
    <row r="66" spans="33:40" x14ac:dyDescent="0.25">
      <c r="AG66" s="28">
        <v>1.3</v>
      </c>
      <c r="AH66" s="29">
        <f t="shared" si="31"/>
        <v>24</v>
      </c>
      <c r="AI66" s="29">
        <f t="shared" si="32"/>
        <v>27</v>
      </c>
      <c r="AJ66" s="29">
        <f t="shared" si="33"/>
        <v>14</v>
      </c>
      <c r="AK66" s="29">
        <f t="shared" si="34"/>
        <v>11</v>
      </c>
      <c r="AL66" s="29">
        <f t="shared" si="35"/>
        <v>9</v>
      </c>
      <c r="AM66" s="29">
        <f t="shared" si="36"/>
        <v>10</v>
      </c>
      <c r="AN66" s="30">
        <f t="shared" si="37"/>
        <v>27</v>
      </c>
    </row>
    <row r="67" spans="33:40" x14ac:dyDescent="0.25">
      <c r="AG67" s="28">
        <v>1.4</v>
      </c>
      <c r="AH67" s="29">
        <f t="shared" si="31"/>
        <v>24</v>
      </c>
      <c r="AI67" s="29">
        <f t="shared" si="32"/>
        <v>28</v>
      </c>
      <c r="AJ67" s="29">
        <f t="shared" si="33"/>
        <v>15</v>
      </c>
      <c r="AK67" s="29">
        <f t="shared" si="34"/>
        <v>13</v>
      </c>
      <c r="AL67" s="29">
        <f t="shared" si="35"/>
        <v>9</v>
      </c>
      <c r="AM67" s="29">
        <f t="shared" si="36"/>
        <v>10</v>
      </c>
      <c r="AN67" s="30">
        <f t="shared" si="37"/>
        <v>27</v>
      </c>
    </row>
    <row r="68" spans="33:40" x14ac:dyDescent="0.25">
      <c r="AG68" s="36">
        <v>1.5</v>
      </c>
      <c r="AH68" s="29">
        <f t="shared" si="31"/>
        <v>24</v>
      </c>
      <c r="AI68" s="29">
        <f t="shared" si="32"/>
        <v>28</v>
      </c>
      <c r="AJ68" s="29">
        <f t="shared" si="33"/>
        <v>15</v>
      </c>
      <c r="AK68" s="29">
        <f t="shared" si="34"/>
        <v>13</v>
      </c>
      <c r="AL68" s="29">
        <f t="shared" si="35"/>
        <v>9</v>
      </c>
      <c r="AM68" s="29">
        <f t="shared" si="36"/>
        <v>10</v>
      </c>
      <c r="AN68" s="30">
        <f t="shared" si="37"/>
        <v>27</v>
      </c>
    </row>
    <row r="69" spans="33:40" x14ac:dyDescent="0.25">
      <c r="AG69" s="36">
        <v>1.6</v>
      </c>
      <c r="AH69" s="29">
        <f t="shared" si="31"/>
        <v>24</v>
      </c>
      <c r="AI69" s="29">
        <f t="shared" si="32"/>
        <v>28</v>
      </c>
      <c r="AJ69" s="29">
        <f t="shared" si="33"/>
        <v>15</v>
      </c>
      <c r="AK69" s="29">
        <f t="shared" si="34"/>
        <v>13</v>
      </c>
      <c r="AL69" s="29">
        <f t="shared" si="35"/>
        <v>9</v>
      </c>
      <c r="AM69" s="29">
        <f t="shared" si="36"/>
        <v>11</v>
      </c>
      <c r="AN69" s="30">
        <f t="shared" si="37"/>
        <v>27</v>
      </c>
    </row>
    <row r="70" spans="33:40" x14ac:dyDescent="0.25">
      <c r="AG70" s="36">
        <v>1.7</v>
      </c>
      <c r="AH70" s="29">
        <f t="shared" si="31"/>
        <v>24</v>
      </c>
      <c r="AI70" s="29">
        <f t="shared" si="32"/>
        <v>28</v>
      </c>
      <c r="AJ70" s="29">
        <f t="shared" si="33"/>
        <v>15</v>
      </c>
      <c r="AK70" s="29">
        <f t="shared" si="34"/>
        <v>14</v>
      </c>
      <c r="AL70" s="29">
        <f t="shared" si="35"/>
        <v>9</v>
      </c>
      <c r="AM70" s="29">
        <f t="shared" si="36"/>
        <v>11</v>
      </c>
      <c r="AN70" s="30">
        <f t="shared" si="37"/>
        <v>27</v>
      </c>
    </row>
    <row r="71" spans="33:40" x14ac:dyDescent="0.25">
      <c r="AG71" s="36">
        <v>1.8</v>
      </c>
      <c r="AH71" s="29">
        <f t="shared" si="31"/>
        <v>24</v>
      </c>
      <c r="AI71" s="29">
        <f t="shared" si="32"/>
        <v>28</v>
      </c>
      <c r="AJ71" s="29">
        <f t="shared" si="33"/>
        <v>15</v>
      </c>
      <c r="AK71" s="29">
        <f t="shared" si="34"/>
        <v>14</v>
      </c>
      <c r="AL71" s="29">
        <f t="shared" si="35"/>
        <v>9</v>
      </c>
      <c r="AM71" s="29">
        <f t="shared" si="36"/>
        <v>11</v>
      </c>
      <c r="AN71" s="30">
        <f t="shared" si="37"/>
        <v>27</v>
      </c>
    </row>
    <row r="72" spans="33:40" x14ac:dyDescent="0.25">
      <c r="AG72" s="36">
        <v>1.9</v>
      </c>
      <c r="AH72" s="29">
        <f t="shared" si="31"/>
        <v>24</v>
      </c>
      <c r="AI72" s="29">
        <f t="shared" si="32"/>
        <v>28</v>
      </c>
      <c r="AJ72" s="29">
        <f t="shared" si="33"/>
        <v>17</v>
      </c>
      <c r="AK72" s="29">
        <f t="shared" si="34"/>
        <v>14</v>
      </c>
      <c r="AL72" s="29">
        <f t="shared" si="35"/>
        <v>9</v>
      </c>
      <c r="AM72" s="29">
        <f t="shared" si="36"/>
        <v>12</v>
      </c>
      <c r="AN72" s="30">
        <f t="shared" si="37"/>
        <v>28</v>
      </c>
    </row>
    <row r="73" spans="33:40" x14ac:dyDescent="0.25">
      <c r="AG73" s="36">
        <v>2</v>
      </c>
      <c r="AH73" s="29">
        <f t="shared" si="31"/>
        <v>26</v>
      </c>
      <c r="AI73" s="29">
        <f t="shared" si="32"/>
        <v>29</v>
      </c>
      <c r="AJ73" s="29">
        <f t="shared" si="33"/>
        <v>17</v>
      </c>
      <c r="AK73" s="29">
        <f t="shared" si="34"/>
        <v>15</v>
      </c>
      <c r="AL73" s="29">
        <f t="shared" si="35"/>
        <v>11</v>
      </c>
      <c r="AM73" s="29">
        <f t="shared" si="36"/>
        <v>13</v>
      </c>
      <c r="AN73" s="30">
        <f t="shared" si="37"/>
        <v>28</v>
      </c>
    </row>
    <row r="74" spans="33:40" ht="15.75" thickBot="1" x14ac:dyDescent="0.3">
      <c r="AG74" s="37">
        <v>2.1</v>
      </c>
      <c r="AH74" s="44">
        <f t="shared" si="31"/>
        <v>26</v>
      </c>
      <c r="AI74" s="44">
        <f t="shared" si="32"/>
        <v>29</v>
      </c>
      <c r="AJ74" s="44">
        <f t="shared" si="33"/>
        <v>17</v>
      </c>
      <c r="AK74" s="44">
        <f t="shared" si="34"/>
        <v>15</v>
      </c>
      <c r="AL74" s="44">
        <f t="shared" si="35"/>
        <v>11</v>
      </c>
      <c r="AM74" s="44">
        <f t="shared" si="36"/>
        <v>13</v>
      </c>
      <c r="AN74" s="45">
        <f t="shared" si="37"/>
        <v>28</v>
      </c>
    </row>
  </sheetData>
  <mergeCells count="8">
    <mergeCell ref="AG27:AN27"/>
    <mergeCell ref="AG51:AN51"/>
    <mergeCell ref="R16:Y20"/>
    <mergeCell ref="B2:H2"/>
    <mergeCell ref="R2:Y2"/>
    <mergeCell ref="J2:P2"/>
    <mergeCell ref="AG2:AN2"/>
    <mergeCell ref="AG3:AN3"/>
  </mergeCells>
  <conditionalFormatting sqref="AD4:AD13">
    <cfRule type="cellIs" dxfId="7" priority="1" operator="greaterThan">
      <formula>1</formula>
    </cfRule>
    <cfRule type="cellIs" dxfId="6" priority="2" operator="between">
      <formula>0.6</formula>
      <formula>1</formula>
    </cfRule>
    <cfRule type="cellIs" dxfId="5" priority="3" operator="between">
      <formula>0.3</formula>
      <formula>0.6</formula>
    </cfRule>
    <cfRule type="cellIs" dxfId="4" priority="4" operator="lessThan">
      <formula>0.3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89"/>
  <sheetViews>
    <sheetView showGridLines="0" zoomScale="70" zoomScaleNormal="70" workbookViewId="0">
      <selection activeCell="AD17" sqref="AD17"/>
    </sheetView>
  </sheetViews>
  <sheetFormatPr defaultColWidth="8.85546875" defaultRowHeight="15" x14ac:dyDescent="0.25"/>
  <cols>
    <col min="1" max="1" width="8.85546875" style="25"/>
    <col min="2" max="8" width="4.85546875" style="25" bestFit="1" customWidth="1"/>
    <col min="9" max="9" width="8.140625" style="25" customWidth="1"/>
    <col min="10" max="16" width="4.85546875" style="25" bestFit="1" customWidth="1"/>
    <col min="17" max="17" width="4.5703125" style="25" bestFit="1" customWidth="1"/>
    <col min="18" max="18" width="16.7109375" style="25" bestFit="1" customWidth="1"/>
    <col min="19" max="21" width="6" style="25" bestFit="1" customWidth="1"/>
    <col min="22" max="22" width="6.7109375" style="25" bestFit="1" customWidth="1"/>
    <col min="23" max="24" width="6" style="25" bestFit="1" customWidth="1"/>
    <col min="25" max="25" width="6.7109375" style="25" bestFit="1" customWidth="1"/>
    <col min="26" max="31" width="6.7109375" style="25" customWidth="1"/>
    <col min="32" max="32" width="4.5703125" style="25" bestFit="1" customWidth="1"/>
    <col min="33" max="33" width="7.28515625" style="25" bestFit="1" customWidth="1"/>
    <col min="34" max="40" width="5.7109375" style="25" bestFit="1" customWidth="1"/>
    <col min="41" max="16384" width="8.85546875" style="25"/>
  </cols>
  <sheetData>
    <row r="1" spans="2:40" ht="15.75" thickBot="1" x14ac:dyDescent="0.3"/>
    <row r="2" spans="2:40" ht="44.45" customHeight="1" thickBot="1" x14ac:dyDescent="0.3">
      <c r="B2" s="195" t="s">
        <v>53</v>
      </c>
      <c r="C2" s="196"/>
      <c r="D2" s="196"/>
      <c r="E2" s="196"/>
      <c r="F2" s="196"/>
      <c r="G2" s="196"/>
      <c r="H2" s="197"/>
      <c r="J2" s="195" t="s">
        <v>51</v>
      </c>
      <c r="K2" s="196"/>
      <c r="L2" s="196"/>
      <c r="M2" s="196"/>
      <c r="N2" s="196"/>
      <c r="O2" s="196"/>
      <c r="P2" s="197"/>
      <c r="R2" s="195" t="s">
        <v>52</v>
      </c>
      <c r="S2" s="196"/>
      <c r="T2" s="196"/>
      <c r="U2" s="196"/>
      <c r="V2" s="196"/>
      <c r="W2" s="196"/>
      <c r="X2" s="196"/>
      <c r="Y2" s="197"/>
      <c r="Z2" s="143"/>
      <c r="AA2" s="143"/>
      <c r="AB2" s="143"/>
      <c r="AC2" s="143"/>
      <c r="AD2" s="143"/>
      <c r="AE2" s="143"/>
      <c r="AG2" s="195" t="s">
        <v>72</v>
      </c>
      <c r="AH2" s="196"/>
      <c r="AI2" s="196"/>
      <c r="AJ2" s="196"/>
      <c r="AK2" s="196"/>
      <c r="AL2" s="196"/>
      <c r="AM2" s="196"/>
      <c r="AN2" s="197"/>
    </row>
    <row r="3" spans="2:40" ht="15.75" thickBot="1" x14ac:dyDescent="0.3">
      <c r="B3" s="48" t="s">
        <v>74</v>
      </c>
      <c r="C3" s="46" t="s">
        <v>75</v>
      </c>
      <c r="D3" s="46" t="s">
        <v>76</v>
      </c>
      <c r="E3" s="46" t="s">
        <v>77</v>
      </c>
      <c r="F3" s="46" t="s">
        <v>78</v>
      </c>
      <c r="G3" s="46" t="s">
        <v>79</v>
      </c>
      <c r="H3" s="47" t="s">
        <v>80</v>
      </c>
      <c r="J3" s="48" t="s">
        <v>74</v>
      </c>
      <c r="K3" s="46" t="s">
        <v>75</v>
      </c>
      <c r="L3" s="46" t="s">
        <v>76</v>
      </c>
      <c r="M3" s="46" t="s">
        <v>77</v>
      </c>
      <c r="N3" s="46" t="s">
        <v>78</v>
      </c>
      <c r="O3" s="46" t="s">
        <v>79</v>
      </c>
      <c r="P3" s="47" t="s">
        <v>80</v>
      </c>
      <c r="R3" s="54" t="s">
        <v>67</v>
      </c>
      <c r="S3" s="48" t="s">
        <v>74</v>
      </c>
      <c r="T3" s="46" t="s">
        <v>75</v>
      </c>
      <c r="U3" s="46" t="s">
        <v>76</v>
      </c>
      <c r="V3" s="46" t="s">
        <v>77</v>
      </c>
      <c r="W3" s="46" t="s">
        <v>78</v>
      </c>
      <c r="X3" s="46" t="s">
        <v>79</v>
      </c>
      <c r="Y3" s="47" t="s">
        <v>80</v>
      </c>
      <c r="Z3" s="137" t="s">
        <v>82</v>
      </c>
      <c r="AA3" s="138" t="s">
        <v>19</v>
      </c>
      <c r="AB3" s="138" t="s">
        <v>20</v>
      </c>
      <c r="AC3" s="139" t="s">
        <v>81</v>
      </c>
      <c r="AD3" s="133" t="s">
        <v>83</v>
      </c>
      <c r="AE3" s="29"/>
      <c r="AG3" s="192" t="s">
        <v>36</v>
      </c>
      <c r="AH3" s="193"/>
      <c r="AI3" s="193"/>
      <c r="AJ3" s="193"/>
      <c r="AK3" s="193"/>
      <c r="AL3" s="193"/>
      <c r="AM3" s="193"/>
      <c r="AN3" s="194"/>
    </row>
    <row r="4" spans="2:40" ht="16.5" thickTop="1" thickBot="1" x14ac:dyDescent="0.3">
      <c r="B4" s="49">
        <v>3.9171779714689299</v>
      </c>
      <c r="C4" s="27">
        <v>7.9401521936705501</v>
      </c>
      <c r="D4" s="27">
        <v>7.8465070705651199</v>
      </c>
      <c r="E4" s="27">
        <v>3.7302736742943501</v>
      </c>
      <c r="F4" s="27">
        <v>8.2429504237836202</v>
      </c>
      <c r="G4" s="27">
        <v>3.58299419521886</v>
      </c>
      <c r="H4" s="31">
        <v>0.87553195716741905</v>
      </c>
      <c r="J4" s="49">
        <f t="shared" ref="J4:J21" si="0">B4*(1/((8.52+8.72)/4))</f>
        <v>0.90885799802063327</v>
      </c>
      <c r="K4" s="27">
        <f t="shared" ref="K4:K21" si="1">C4*(1/((8.52+8.72)/4))</f>
        <v>1.8422626899467631</v>
      </c>
      <c r="L4" s="27">
        <f t="shared" ref="L4:L21" si="2">D4*(1/((8.52+8.72)/4))</f>
        <v>1.8205352831937631</v>
      </c>
      <c r="M4" s="27">
        <f t="shared" ref="M4:M21" si="3">E4*(1/((8.52+8.72)/4))</f>
        <v>0.86549273185483744</v>
      </c>
      <c r="N4" s="27">
        <f t="shared" ref="N4:N21" si="4">F4*(1/((8.52+8.72)/4))</f>
        <v>1.912517499717777</v>
      </c>
      <c r="O4" s="27">
        <f t="shared" ref="O4:O21" si="5">G4*(1/((8.52+8.72)/4))</f>
        <v>0.83132115898349401</v>
      </c>
      <c r="P4" s="31">
        <f t="shared" ref="P4:P21" si="6">H4*(1/((8.52+8.72)/4))</f>
        <v>0.20313966523606009</v>
      </c>
      <c r="R4" s="4" t="s">
        <v>63</v>
      </c>
      <c r="S4" s="29">
        <f t="shared" ref="S4:Y4" si="7">COUNT(J4:J53)</f>
        <v>28</v>
      </c>
      <c r="T4" s="29">
        <f t="shared" si="7"/>
        <v>25</v>
      </c>
      <c r="U4" s="29">
        <f t="shared" si="7"/>
        <v>20</v>
      </c>
      <c r="V4" s="29">
        <f t="shared" si="7"/>
        <v>33</v>
      </c>
      <c r="W4" s="29">
        <f t="shared" si="7"/>
        <v>18</v>
      </c>
      <c r="X4" s="29">
        <f t="shared" si="7"/>
        <v>18</v>
      </c>
      <c r="Y4" s="30">
        <f t="shared" si="7"/>
        <v>50</v>
      </c>
      <c r="Z4" s="134">
        <f>MEDIAN(S4:Y4)</f>
        <v>25</v>
      </c>
      <c r="AA4" s="132">
        <f>MIN(S4:Y4)</f>
        <v>18</v>
      </c>
      <c r="AB4" s="3">
        <f>MAX(S4:Y4)</f>
        <v>50</v>
      </c>
      <c r="AC4" s="3">
        <f>AB4-AA4</f>
        <v>32</v>
      </c>
      <c r="AD4" s="20">
        <f>(QUARTILE(S4:Y4,3)-QUARTILE(S4:Y4,1))/Z4</f>
        <v>0.46</v>
      </c>
      <c r="AE4" s="29"/>
      <c r="AG4" s="26" t="s">
        <v>68</v>
      </c>
      <c r="AH4" s="48" t="s">
        <v>74</v>
      </c>
      <c r="AI4" s="46" t="s">
        <v>75</v>
      </c>
      <c r="AJ4" s="46" t="s">
        <v>76</v>
      </c>
      <c r="AK4" s="46" t="s">
        <v>77</v>
      </c>
      <c r="AL4" s="46" t="s">
        <v>78</v>
      </c>
      <c r="AM4" s="46" t="s">
        <v>79</v>
      </c>
      <c r="AN4" s="47" t="s">
        <v>80</v>
      </c>
    </row>
    <row r="5" spans="2:40" ht="15.75" thickTop="1" x14ac:dyDescent="0.25">
      <c r="B5" s="49">
        <v>0.49061686029884499</v>
      </c>
      <c r="C5" s="27">
        <v>1.3267827617910599</v>
      </c>
      <c r="D5" s="27">
        <v>1.36176349529826</v>
      </c>
      <c r="E5" s="27">
        <v>1.5337700574005</v>
      </c>
      <c r="F5" s="27">
        <v>1.0910151197949201</v>
      </c>
      <c r="G5" s="27">
        <v>3.2818709187309598</v>
      </c>
      <c r="H5" s="31">
        <v>1.57246624755326</v>
      </c>
      <c r="J5" s="49">
        <f t="shared" si="0"/>
        <v>0.11383221816678536</v>
      </c>
      <c r="K5" s="27">
        <f t="shared" si="1"/>
        <v>0.30783822779374936</v>
      </c>
      <c r="L5" s="27">
        <f t="shared" si="2"/>
        <v>0.3159544072617772</v>
      </c>
      <c r="M5" s="27">
        <f t="shared" si="3"/>
        <v>0.35586312236670525</v>
      </c>
      <c r="N5" s="27">
        <f t="shared" si="4"/>
        <v>0.25313575865311366</v>
      </c>
      <c r="O5" s="27">
        <f t="shared" si="5"/>
        <v>0.76145496954314595</v>
      </c>
      <c r="P5" s="31">
        <f t="shared" si="6"/>
        <v>0.36484135674089552</v>
      </c>
      <c r="R5" s="4" t="s">
        <v>23</v>
      </c>
      <c r="S5" s="27">
        <f t="shared" ref="S5:Y5" si="8">MIN(J4:J53)</f>
        <v>4.9764152814681432E-2</v>
      </c>
      <c r="T5" s="27">
        <f t="shared" si="8"/>
        <v>9.7340110152274922E-2</v>
      </c>
      <c r="U5" s="27">
        <f t="shared" si="8"/>
        <v>6.3359841995911825E-2</v>
      </c>
      <c r="V5" s="27">
        <f t="shared" si="8"/>
        <v>8.4589162315416924E-2</v>
      </c>
      <c r="W5" s="27">
        <f t="shared" si="8"/>
        <v>0.2183873941149575</v>
      </c>
      <c r="X5" s="27">
        <f t="shared" si="8"/>
        <v>0.1537706247737132</v>
      </c>
      <c r="Y5" s="31">
        <f t="shared" si="8"/>
        <v>4.1796773418825983E-2</v>
      </c>
      <c r="Z5" s="134">
        <f t="shared" ref="Z5:Z13" si="9">MEDIAN(S5:Y5)</f>
        <v>8.4589162315416924E-2</v>
      </c>
      <c r="AA5" s="132">
        <f t="shared" ref="AA5:AA13" si="10">MIN(S5:Y5)</f>
        <v>4.1796773418825983E-2</v>
      </c>
      <c r="AB5" s="3">
        <f t="shared" ref="AB5:AB13" si="11">MAX(S5:Y5)</f>
        <v>0.2183873941149575</v>
      </c>
      <c r="AC5" s="3">
        <f t="shared" ref="AC5:AC13" si="12">AB5-AA5</f>
        <v>0.17659062069613152</v>
      </c>
      <c r="AD5" s="20">
        <f t="shared" ref="AD5:AD13" si="13">(QUARTILE(S5:Y5,3)-QUARTILE(S5:Y5,1))/Z5</f>
        <v>0.81562895492964282</v>
      </c>
      <c r="AE5" s="27"/>
      <c r="AG5" s="28">
        <v>0</v>
      </c>
      <c r="AH5" s="34">
        <v>0</v>
      </c>
      <c r="AI5" s="34">
        <v>0</v>
      </c>
      <c r="AJ5" s="34">
        <v>0</v>
      </c>
      <c r="AK5" s="34">
        <v>0</v>
      </c>
      <c r="AL5" s="34">
        <v>0</v>
      </c>
      <c r="AM5" s="34">
        <v>0</v>
      </c>
      <c r="AN5" s="35">
        <v>0</v>
      </c>
    </row>
    <row r="6" spans="2:40" x14ac:dyDescent="0.25">
      <c r="B6" s="49">
        <v>0.95522546493232297</v>
      </c>
      <c r="C6" s="27">
        <v>1.0801223420078401</v>
      </c>
      <c r="D6" s="27">
        <v>1.36357761230842</v>
      </c>
      <c r="E6" s="27">
        <v>0.95201372564448195</v>
      </c>
      <c r="F6" s="27">
        <v>1.7109569107429401</v>
      </c>
      <c r="G6" s="27">
        <v>2.5479426745086502</v>
      </c>
      <c r="H6" s="31">
        <v>0.72082108560146696</v>
      </c>
      <c r="J6" s="49">
        <f t="shared" si="0"/>
        <v>0.22163003826736027</v>
      </c>
      <c r="K6" s="27">
        <f t="shared" si="1"/>
        <v>0.25060843202038047</v>
      </c>
      <c r="L6" s="27">
        <f t="shared" si="2"/>
        <v>0.31637531608083985</v>
      </c>
      <c r="M6" s="27">
        <f t="shared" si="3"/>
        <v>0.2208848551379308</v>
      </c>
      <c r="N6" s="27">
        <f t="shared" si="4"/>
        <v>0.3969737611932575</v>
      </c>
      <c r="O6" s="27">
        <f t="shared" si="5"/>
        <v>0.59116999408553361</v>
      </c>
      <c r="P6" s="31">
        <f t="shared" si="6"/>
        <v>0.16724387136924984</v>
      </c>
      <c r="R6" s="4" t="s">
        <v>22</v>
      </c>
      <c r="S6" s="27">
        <f t="shared" ref="S6:Y6" si="14">MAX(J4:J53)</f>
        <v>1.9796407338677076</v>
      </c>
      <c r="T6" s="27">
        <f t="shared" si="14"/>
        <v>1.9863180001397398</v>
      </c>
      <c r="U6" s="27">
        <f t="shared" si="14"/>
        <v>1.8205352831937631</v>
      </c>
      <c r="V6" s="27">
        <f t="shared" si="14"/>
        <v>1.9095658579351436</v>
      </c>
      <c r="W6" s="27">
        <f t="shared" si="14"/>
        <v>2.0056294254219229</v>
      </c>
      <c r="X6" s="27">
        <f t="shared" si="14"/>
        <v>1.8754481429805288</v>
      </c>
      <c r="Y6" s="31">
        <f t="shared" si="14"/>
        <v>1.8965860561258718</v>
      </c>
      <c r="Z6" s="134">
        <f t="shared" si="9"/>
        <v>1.9095658579351436</v>
      </c>
      <c r="AA6" s="132">
        <f t="shared" si="10"/>
        <v>1.8205352831937631</v>
      </c>
      <c r="AB6" s="3">
        <f t="shared" si="11"/>
        <v>2.0056294254219229</v>
      </c>
      <c r="AC6" s="3">
        <f t="shared" si="12"/>
        <v>0.18509414222815979</v>
      </c>
      <c r="AD6" s="20">
        <f t="shared" si="13"/>
        <v>5.0777126668661209E-2</v>
      </c>
      <c r="AE6" s="27"/>
      <c r="AG6" s="28">
        <v>0.1</v>
      </c>
      <c r="AH6" s="34">
        <v>2</v>
      </c>
      <c r="AI6" s="34">
        <v>2</v>
      </c>
      <c r="AJ6" s="34">
        <v>1</v>
      </c>
      <c r="AK6" s="34">
        <v>1</v>
      </c>
      <c r="AL6" s="34">
        <v>0</v>
      </c>
      <c r="AM6" s="34">
        <v>0</v>
      </c>
      <c r="AN6" s="35">
        <v>3</v>
      </c>
    </row>
    <row r="7" spans="2:40" x14ac:dyDescent="0.25">
      <c r="B7" s="49">
        <v>2.85908684383286</v>
      </c>
      <c r="C7" s="27">
        <v>3.7722731950872999</v>
      </c>
      <c r="D7" s="27">
        <v>1.0396100367746199</v>
      </c>
      <c r="E7" s="27">
        <v>2.11005161813278</v>
      </c>
      <c r="F7" s="27">
        <v>0.941249668635467</v>
      </c>
      <c r="G7" s="27">
        <v>7.9245556008752498</v>
      </c>
      <c r="H7" s="31">
        <v>0.18014409343514001</v>
      </c>
      <c r="J7" s="49">
        <f t="shared" si="0"/>
        <v>0.66336121666655679</v>
      </c>
      <c r="K7" s="27">
        <f t="shared" si="1"/>
        <v>0.87523740025227359</v>
      </c>
      <c r="L7" s="27">
        <f t="shared" si="2"/>
        <v>0.2412088252377308</v>
      </c>
      <c r="M7" s="27">
        <f t="shared" si="3"/>
        <v>0.48957114109809274</v>
      </c>
      <c r="N7" s="27">
        <f t="shared" si="4"/>
        <v>0.2183873941149575</v>
      </c>
      <c r="O7" s="27">
        <f t="shared" si="5"/>
        <v>1.8386439909223316</v>
      </c>
      <c r="P7" s="31">
        <f t="shared" si="6"/>
        <v>4.1796773418825983E-2</v>
      </c>
      <c r="R7" s="4" t="s">
        <v>81</v>
      </c>
      <c r="S7" s="27">
        <f>S6-S5</f>
        <v>1.9298765810530261</v>
      </c>
      <c r="T7" s="27">
        <f t="shared" ref="T7:Y7" si="15">T6-T5</f>
        <v>1.888977889987465</v>
      </c>
      <c r="U7" s="27">
        <f t="shared" si="15"/>
        <v>1.7571754411978513</v>
      </c>
      <c r="V7" s="27">
        <f t="shared" si="15"/>
        <v>1.8249766956197266</v>
      </c>
      <c r="W7" s="27">
        <f t="shared" si="15"/>
        <v>1.7872420313069655</v>
      </c>
      <c r="X7" s="27">
        <f t="shared" si="15"/>
        <v>1.7216775182068156</v>
      </c>
      <c r="Y7" s="27">
        <f t="shared" si="15"/>
        <v>1.8547892827070458</v>
      </c>
      <c r="Z7" s="134">
        <f t="shared" si="9"/>
        <v>1.8249766956197266</v>
      </c>
      <c r="AA7" s="132">
        <f t="shared" si="10"/>
        <v>1.7216775182068156</v>
      </c>
      <c r="AB7" s="3">
        <f t="shared" si="11"/>
        <v>1.9298765810530261</v>
      </c>
      <c r="AC7" s="3">
        <f t="shared" si="12"/>
        <v>0.20819906284621048</v>
      </c>
      <c r="AD7" s="20">
        <f t="shared" si="13"/>
        <v>5.4617053650101194E-2</v>
      </c>
      <c r="AE7" s="27"/>
      <c r="AG7" s="28">
        <v>0.2</v>
      </c>
      <c r="AH7" s="34">
        <v>5</v>
      </c>
      <c r="AI7" s="34">
        <v>0</v>
      </c>
      <c r="AJ7" s="34">
        <v>3</v>
      </c>
      <c r="AK7" s="34">
        <v>5</v>
      </c>
      <c r="AL7" s="34">
        <v>0</v>
      </c>
      <c r="AM7" s="34">
        <v>1</v>
      </c>
      <c r="AN7" s="35">
        <v>16</v>
      </c>
    </row>
    <row r="8" spans="2:40" x14ac:dyDescent="0.25">
      <c r="B8" s="49">
        <v>2.7623315794142398</v>
      </c>
      <c r="C8" s="27">
        <v>8.5610305806022797</v>
      </c>
      <c r="D8" s="27">
        <v>1.1074131328502901</v>
      </c>
      <c r="E8" s="27">
        <v>1.4178596639410299</v>
      </c>
      <c r="F8" s="27">
        <v>8.6442628235684893</v>
      </c>
      <c r="G8" s="27">
        <v>1.0201737651856599</v>
      </c>
      <c r="H8" s="31">
        <v>1.97109321623909</v>
      </c>
      <c r="J8" s="49">
        <f t="shared" si="0"/>
        <v>0.6409121994000555</v>
      </c>
      <c r="K8" s="27">
        <f t="shared" si="1"/>
        <v>1.9863180001397398</v>
      </c>
      <c r="L8" s="27">
        <f t="shared" si="2"/>
        <v>0.25694040205343155</v>
      </c>
      <c r="M8" s="27">
        <f t="shared" si="3"/>
        <v>0.32896975961508812</v>
      </c>
      <c r="N8" s="27">
        <f t="shared" si="4"/>
        <v>2.0056294254219229</v>
      </c>
      <c r="O8" s="27">
        <f t="shared" si="5"/>
        <v>0.23669924946303011</v>
      </c>
      <c r="P8" s="31">
        <f t="shared" si="6"/>
        <v>0.45733021258447554</v>
      </c>
      <c r="R8" s="4" t="s">
        <v>84</v>
      </c>
      <c r="S8" s="27">
        <f>MEDIAN(J4:J53)</f>
        <v>0.29373326645742104</v>
      </c>
      <c r="T8" s="27">
        <f t="shared" ref="T8:Y8" si="16">MEDIAN(K4:K53)</f>
        <v>0.30763405076396744</v>
      </c>
      <c r="U8" s="27">
        <f t="shared" si="16"/>
        <v>0.31616486167130853</v>
      </c>
      <c r="V8" s="27">
        <f t="shared" si="16"/>
        <v>0.35586312236670525</v>
      </c>
      <c r="W8" s="27">
        <f t="shared" si="16"/>
        <v>0.40868036633041177</v>
      </c>
      <c r="X8" s="27">
        <f t="shared" si="16"/>
        <v>0.7076804934503178</v>
      </c>
      <c r="Y8" s="27">
        <f t="shared" si="16"/>
        <v>0.24556684351453825</v>
      </c>
      <c r="Z8" s="134">
        <f t="shared" si="9"/>
        <v>0.31616486167130853</v>
      </c>
      <c r="AA8" s="132">
        <f t="shared" si="10"/>
        <v>0.24556684351453825</v>
      </c>
      <c r="AB8" s="3">
        <f t="shared" si="11"/>
        <v>0.7076804934503178</v>
      </c>
      <c r="AC8" s="3">
        <f t="shared" si="12"/>
        <v>0.46211364993577952</v>
      </c>
      <c r="AD8" s="20">
        <f t="shared" si="13"/>
        <v>0.25805551352725875</v>
      </c>
      <c r="AE8" s="27"/>
      <c r="AG8" s="28">
        <v>0.3</v>
      </c>
      <c r="AH8" s="34">
        <v>7</v>
      </c>
      <c r="AI8" s="34">
        <v>10</v>
      </c>
      <c r="AJ8" s="34">
        <v>4</v>
      </c>
      <c r="AK8" s="34">
        <v>8</v>
      </c>
      <c r="AL8" s="34">
        <v>5</v>
      </c>
      <c r="AM8" s="34">
        <v>3</v>
      </c>
      <c r="AN8" s="35">
        <v>11</v>
      </c>
    </row>
    <row r="9" spans="2:40" x14ac:dyDescent="0.25">
      <c r="B9" s="49">
        <v>2.6881306430567302</v>
      </c>
      <c r="C9" s="27">
        <v>4.5671814206576</v>
      </c>
      <c r="D9" s="27">
        <v>1.1035265829362699</v>
      </c>
      <c r="E9" s="27">
        <v>1.2588973196294899</v>
      </c>
      <c r="F9" s="27">
        <v>4.7836262093231898</v>
      </c>
      <c r="G9" s="27">
        <v>4.9434294720061098</v>
      </c>
      <c r="H9" s="31">
        <v>0.52438434665711098</v>
      </c>
      <c r="J9" s="49">
        <f t="shared" si="0"/>
        <v>0.62369620488555211</v>
      </c>
      <c r="K9" s="27">
        <f t="shared" si="1"/>
        <v>1.0596708632616241</v>
      </c>
      <c r="L9" s="27">
        <f t="shared" si="2"/>
        <v>0.25603865033324125</v>
      </c>
      <c r="M9" s="27">
        <f t="shared" si="3"/>
        <v>0.29208754515765423</v>
      </c>
      <c r="N9" s="27">
        <f t="shared" si="4"/>
        <v>1.1098900717687215</v>
      </c>
      <c r="O9" s="27">
        <f t="shared" si="5"/>
        <v>1.1469673948970092</v>
      </c>
      <c r="P9" s="31">
        <f t="shared" si="6"/>
        <v>0.12166690177659185</v>
      </c>
      <c r="R9" s="78" t="s">
        <v>64</v>
      </c>
      <c r="S9" s="84">
        <f t="shared" ref="S9:Y9" si="17">AVERAGE(J4:J53)</f>
        <v>0.56822691114599944</v>
      </c>
      <c r="T9" s="84">
        <f t="shared" si="17"/>
        <v>0.60250017086152086</v>
      </c>
      <c r="U9" s="84">
        <f t="shared" si="17"/>
        <v>0.61559181623603465</v>
      </c>
      <c r="V9" s="84">
        <f t="shared" si="17"/>
        <v>0.50423353361423251</v>
      </c>
      <c r="W9" s="84">
        <f t="shared" si="17"/>
        <v>0.76527677225940804</v>
      </c>
      <c r="X9" s="84">
        <f t="shared" si="17"/>
        <v>0.85515435366612003</v>
      </c>
      <c r="Y9" s="85">
        <f t="shared" si="17"/>
        <v>0.37795356981396677</v>
      </c>
      <c r="Z9" s="134">
        <f t="shared" si="9"/>
        <v>0.60250017086152086</v>
      </c>
      <c r="AA9" s="132">
        <f t="shared" si="10"/>
        <v>0.37795356981396677</v>
      </c>
      <c r="AB9" s="3">
        <f t="shared" si="11"/>
        <v>0.85515435366612003</v>
      </c>
      <c r="AC9" s="3">
        <f t="shared" si="12"/>
        <v>0.47720078385215325</v>
      </c>
      <c r="AD9" s="20">
        <f t="shared" si="13"/>
        <v>0.25594029566349735</v>
      </c>
      <c r="AE9" s="144"/>
      <c r="AG9" s="28">
        <v>0.4</v>
      </c>
      <c r="AH9" s="34">
        <v>2</v>
      </c>
      <c r="AI9" s="34">
        <v>3</v>
      </c>
      <c r="AJ9" s="34">
        <v>4</v>
      </c>
      <c r="AK9" s="34">
        <v>5</v>
      </c>
      <c r="AL9" s="34">
        <v>3</v>
      </c>
      <c r="AM9" s="34">
        <v>0</v>
      </c>
      <c r="AN9" s="35">
        <v>10</v>
      </c>
    </row>
    <row r="10" spans="2:40" x14ac:dyDescent="0.25">
      <c r="B10" s="49">
        <v>6.2025448825088096</v>
      </c>
      <c r="C10" s="27">
        <v>1.12704107858203</v>
      </c>
      <c r="D10" s="27">
        <v>0.46523908542905101</v>
      </c>
      <c r="E10" s="27">
        <v>1.2228654079843599</v>
      </c>
      <c r="F10" s="27">
        <v>2.7840015244921199</v>
      </c>
      <c r="G10" s="27">
        <v>4.7518445097319901</v>
      </c>
      <c r="H10" s="31">
        <v>1.2081377394894901</v>
      </c>
      <c r="J10" s="49">
        <f t="shared" si="0"/>
        <v>1.4391055411853384</v>
      </c>
      <c r="K10" s="27">
        <f t="shared" si="1"/>
        <v>0.26149444978701386</v>
      </c>
      <c r="L10" s="27">
        <f t="shared" si="2"/>
        <v>0.10794410334780764</v>
      </c>
      <c r="M10" s="27">
        <f t="shared" si="3"/>
        <v>0.2837274728501995</v>
      </c>
      <c r="N10" s="27">
        <f t="shared" si="4"/>
        <v>0.64594002888448243</v>
      </c>
      <c r="O10" s="27">
        <f t="shared" si="5"/>
        <v>1.1025161275480253</v>
      </c>
      <c r="P10" s="31">
        <f t="shared" si="6"/>
        <v>0.28031038039199302</v>
      </c>
      <c r="R10" s="4" t="s">
        <v>21</v>
      </c>
      <c r="S10" s="27">
        <f t="shared" ref="S10:Y10" si="18">SUM(J4:J53)</f>
        <v>15.910353512087985</v>
      </c>
      <c r="T10" s="27">
        <f t="shared" si="18"/>
        <v>15.062504271538021</v>
      </c>
      <c r="U10" s="27">
        <f t="shared" si="18"/>
        <v>12.311836324720693</v>
      </c>
      <c r="V10" s="27">
        <f t="shared" si="18"/>
        <v>16.639706609269673</v>
      </c>
      <c r="W10" s="27">
        <f t="shared" si="18"/>
        <v>13.774981900669346</v>
      </c>
      <c r="X10" s="27">
        <f t="shared" si="18"/>
        <v>15.392778365990161</v>
      </c>
      <c r="Y10" s="31">
        <f t="shared" si="18"/>
        <v>18.89767849069834</v>
      </c>
      <c r="Z10" s="134">
        <f t="shared" si="9"/>
        <v>15.392778365990161</v>
      </c>
      <c r="AA10" s="132">
        <f t="shared" si="10"/>
        <v>12.311836324720693</v>
      </c>
      <c r="AB10" s="3">
        <f t="shared" si="11"/>
        <v>18.89767849069834</v>
      </c>
      <c r="AC10" s="3">
        <f t="shared" si="12"/>
        <v>6.5858421659776472</v>
      </c>
      <c r="AD10" s="20">
        <f t="shared" si="13"/>
        <v>0.12059466656627447</v>
      </c>
      <c r="AE10" s="27"/>
      <c r="AG10" s="28">
        <v>0.5</v>
      </c>
      <c r="AH10" s="34">
        <v>0</v>
      </c>
      <c r="AI10" s="34">
        <v>1</v>
      </c>
      <c r="AJ10" s="34">
        <v>0</v>
      </c>
      <c r="AK10" s="34">
        <v>4</v>
      </c>
      <c r="AL10" s="34">
        <v>2</v>
      </c>
      <c r="AM10" s="34">
        <v>0</v>
      </c>
      <c r="AN10" s="35">
        <v>2</v>
      </c>
    </row>
    <row r="11" spans="2:40" x14ac:dyDescent="0.25">
      <c r="B11" s="49">
        <v>0.69814843390849901</v>
      </c>
      <c r="C11" s="27">
        <v>2.0267289945064202</v>
      </c>
      <c r="D11" s="27">
        <v>4.7738338206152502</v>
      </c>
      <c r="E11" s="27">
        <v>2.87388202621695</v>
      </c>
      <c r="F11" s="27">
        <v>1.3731021380780299</v>
      </c>
      <c r="G11" s="27">
        <v>2.6624373766415301</v>
      </c>
      <c r="H11" s="31">
        <v>1.5502413713924399</v>
      </c>
      <c r="J11" s="49">
        <f t="shared" si="0"/>
        <v>0.16198339533839881</v>
      </c>
      <c r="K11" s="27">
        <f t="shared" si="1"/>
        <v>0.4702387458251554</v>
      </c>
      <c r="L11" s="27">
        <f t="shared" si="2"/>
        <v>1.107618055827204</v>
      </c>
      <c r="M11" s="27">
        <f t="shared" si="3"/>
        <v>0.6667939736002203</v>
      </c>
      <c r="N11" s="27">
        <f t="shared" si="4"/>
        <v>0.31858518284873077</v>
      </c>
      <c r="O11" s="27">
        <f t="shared" si="5"/>
        <v>0.61773489017204863</v>
      </c>
      <c r="P11" s="31">
        <f t="shared" si="6"/>
        <v>0.3596847729448816</v>
      </c>
      <c r="R11" s="4" t="s">
        <v>60</v>
      </c>
      <c r="S11" s="27">
        <f>PI()*(1^2)</f>
        <v>3.1415926535897931</v>
      </c>
      <c r="T11" s="27">
        <f t="shared" ref="T11:Y11" si="19">PI()*(1^2)</f>
        <v>3.1415926535897931</v>
      </c>
      <c r="U11" s="27">
        <f t="shared" si="19"/>
        <v>3.1415926535897931</v>
      </c>
      <c r="V11" s="27">
        <f t="shared" si="19"/>
        <v>3.1415926535897931</v>
      </c>
      <c r="W11" s="27">
        <f t="shared" si="19"/>
        <v>3.1415926535897931</v>
      </c>
      <c r="X11" s="27">
        <f t="shared" si="19"/>
        <v>3.1415926535897931</v>
      </c>
      <c r="Y11" s="31">
        <f t="shared" si="19"/>
        <v>3.1415926535897931</v>
      </c>
      <c r="Z11" s="134">
        <f t="shared" si="9"/>
        <v>3.1415926535897931</v>
      </c>
      <c r="AA11" s="132">
        <f t="shared" si="10"/>
        <v>3.1415926535897931</v>
      </c>
      <c r="AB11" s="3">
        <f t="shared" si="11"/>
        <v>3.1415926535897931</v>
      </c>
      <c r="AC11" s="3">
        <f t="shared" si="12"/>
        <v>0</v>
      </c>
      <c r="AD11" s="20">
        <f t="shared" si="13"/>
        <v>0</v>
      </c>
      <c r="AE11" s="27"/>
      <c r="AG11" s="28">
        <v>0.6</v>
      </c>
      <c r="AH11" s="34">
        <v>0</v>
      </c>
      <c r="AI11" s="34">
        <v>0</v>
      </c>
      <c r="AJ11" s="34">
        <v>1</v>
      </c>
      <c r="AK11" s="34">
        <v>1</v>
      </c>
      <c r="AL11" s="34">
        <v>0</v>
      </c>
      <c r="AM11" s="34">
        <v>2</v>
      </c>
      <c r="AN11" s="35">
        <v>0</v>
      </c>
    </row>
    <row r="12" spans="2:40" x14ac:dyDescent="0.25">
      <c r="B12" s="49">
        <v>4.07627285224972</v>
      </c>
      <c r="C12" s="27">
        <v>2.7033014808044902</v>
      </c>
      <c r="D12" s="27">
        <v>1.3006228756082401</v>
      </c>
      <c r="E12" s="27">
        <v>1.9046705054917601</v>
      </c>
      <c r="F12" s="27">
        <v>7.7096447775173402</v>
      </c>
      <c r="G12" s="27">
        <v>8.0831814962460804</v>
      </c>
      <c r="H12" s="31">
        <v>0.40736364350340099</v>
      </c>
      <c r="I12" s="27"/>
      <c r="J12" s="49">
        <f t="shared" si="0"/>
        <v>0.94577096339900679</v>
      </c>
      <c r="K12" s="27">
        <f t="shared" si="1"/>
        <v>0.62721612083630851</v>
      </c>
      <c r="L12" s="27">
        <f t="shared" si="2"/>
        <v>0.30176864863300229</v>
      </c>
      <c r="M12" s="27">
        <f t="shared" si="3"/>
        <v>0.44191891078695122</v>
      </c>
      <c r="N12" s="27">
        <f t="shared" si="4"/>
        <v>1.7887806908392898</v>
      </c>
      <c r="O12" s="27">
        <f t="shared" si="5"/>
        <v>1.8754481429805288</v>
      </c>
      <c r="P12" s="31">
        <f t="shared" si="6"/>
        <v>9.4515926566914363E-2</v>
      </c>
      <c r="R12" s="74" t="s">
        <v>65</v>
      </c>
      <c r="S12" s="88">
        <f>S10/S11</f>
        <v>5.0644228155766013</v>
      </c>
      <c r="T12" s="88">
        <f t="shared" ref="T12:Y12" si="20">T10/T11</f>
        <v>4.7945440203161285</v>
      </c>
      <c r="U12" s="88">
        <f t="shared" si="20"/>
        <v>3.9189792192353035</v>
      </c>
      <c r="V12" s="88">
        <f t="shared" si="20"/>
        <v>5.2965831169282991</v>
      </c>
      <c r="W12" s="88">
        <f t="shared" si="20"/>
        <v>4.3847129209858364</v>
      </c>
      <c r="X12" s="88">
        <f t="shared" si="20"/>
        <v>4.8996735297306433</v>
      </c>
      <c r="Y12" s="89">
        <f t="shared" si="20"/>
        <v>6.0153178895120583</v>
      </c>
      <c r="Z12" s="134">
        <f t="shared" si="9"/>
        <v>4.8996735297306433</v>
      </c>
      <c r="AA12" s="132">
        <f t="shared" si="10"/>
        <v>3.9189792192353035</v>
      </c>
      <c r="AB12" s="3">
        <f t="shared" si="11"/>
        <v>6.0153178895120583</v>
      </c>
      <c r="AC12" s="3">
        <f t="shared" si="12"/>
        <v>2.0963386702767548</v>
      </c>
      <c r="AD12" s="20">
        <f t="shared" si="13"/>
        <v>0.12059466656627442</v>
      </c>
      <c r="AE12" s="144"/>
      <c r="AG12" s="28">
        <v>0.7</v>
      </c>
      <c r="AH12" s="34">
        <v>4</v>
      </c>
      <c r="AI12" s="34">
        <v>1</v>
      </c>
      <c r="AJ12" s="34">
        <v>1</v>
      </c>
      <c r="AK12" s="34">
        <v>3</v>
      </c>
      <c r="AL12" s="34">
        <v>1</v>
      </c>
      <c r="AM12" s="34">
        <v>3</v>
      </c>
      <c r="AN12" s="35">
        <v>2</v>
      </c>
    </row>
    <row r="13" spans="2:40" ht="15.75" thickBot="1" x14ac:dyDescent="0.3">
      <c r="B13" s="49">
        <v>1.0906997731496999</v>
      </c>
      <c r="C13" s="27">
        <v>1.12715866580516</v>
      </c>
      <c r="D13" s="27">
        <v>0.27308091900238002</v>
      </c>
      <c r="E13" s="27">
        <v>5.7845636778351599</v>
      </c>
      <c r="F13" s="27">
        <v>1.40004623305646</v>
      </c>
      <c r="G13" s="27">
        <v>2.4700882109502702</v>
      </c>
      <c r="H13" s="31">
        <v>1.0838617384801701</v>
      </c>
      <c r="J13" s="49">
        <f t="shared" si="0"/>
        <v>0.25306259237812057</v>
      </c>
      <c r="K13" s="27">
        <f t="shared" si="1"/>
        <v>0.2615217322053735</v>
      </c>
      <c r="L13" s="27">
        <f t="shared" si="2"/>
        <v>6.3359841995911825E-2</v>
      </c>
      <c r="M13" s="27">
        <f t="shared" si="3"/>
        <v>1.3421261433492249</v>
      </c>
      <c r="N13" s="27">
        <f t="shared" si="4"/>
        <v>0.32483671300613914</v>
      </c>
      <c r="O13" s="27">
        <f t="shared" si="5"/>
        <v>0.5731063134455382</v>
      </c>
      <c r="P13" s="31">
        <f t="shared" si="6"/>
        <v>0.25147604141071228</v>
      </c>
      <c r="R13" s="75" t="s">
        <v>66</v>
      </c>
      <c r="S13" s="86">
        <f t="shared" ref="S13:Y13" si="21">S4/S11</f>
        <v>8.91267681314614</v>
      </c>
      <c r="T13" s="86">
        <f t="shared" si="21"/>
        <v>7.9577471545947667</v>
      </c>
      <c r="U13" s="86">
        <f t="shared" si="21"/>
        <v>6.366197723675814</v>
      </c>
      <c r="V13" s="86">
        <f t="shared" si="21"/>
        <v>10.504226244065093</v>
      </c>
      <c r="W13" s="86">
        <f t="shared" si="21"/>
        <v>5.7295779513082321</v>
      </c>
      <c r="X13" s="86">
        <f t="shared" si="21"/>
        <v>5.7295779513082321</v>
      </c>
      <c r="Y13" s="87">
        <f t="shared" si="21"/>
        <v>15.915494309189533</v>
      </c>
      <c r="Z13" s="135">
        <f t="shared" si="9"/>
        <v>7.9577471545947667</v>
      </c>
      <c r="AA13" s="136">
        <f t="shared" si="10"/>
        <v>5.7295779513082321</v>
      </c>
      <c r="AB13" s="13">
        <f t="shared" si="11"/>
        <v>15.915494309189533</v>
      </c>
      <c r="AC13" s="13">
        <f t="shared" si="12"/>
        <v>10.1859163578813</v>
      </c>
      <c r="AD13" s="23">
        <f t="shared" si="13"/>
        <v>0.46</v>
      </c>
      <c r="AE13" s="144"/>
      <c r="AG13" s="28">
        <v>0.8</v>
      </c>
      <c r="AH13" s="34">
        <v>1</v>
      </c>
      <c r="AI13" s="34">
        <v>0</v>
      </c>
      <c r="AJ13" s="34">
        <v>0</v>
      </c>
      <c r="AK13" s="34">
        <v>1</v>
      </c>
      <c r="AL13" s="34">
        <v>1</v>
      </c>
      <c r="AM13" s="34">
        <v>2</v>
      </c>
      <c r="AN13" s="35">
        <v>1</v>
      </c>
    </row>
    <row r="14" spans="2:40" ht="15.75" thickBot="1" x14ac:dyDescent="0.3">
      <c r="B14" s="49">
        <v>1.1032678265218001</v>
      </c>
      <c r="C14" s="27">
        <v>0.96903571747849204</v>
      </c>
      <c r="D14" s="27">
        <v>0.58724408465826305</v>
      </c>
      <c r="E14" s="27">
        <v>1.1018951555926499</v>
      </c>
      <c r="F14" s="27">
        <v>1.1796984389316001</v>
      </c>
      <c r="G14" s="27">
        <v>3.2244503136572602</v>
      </c>
      <c r="H14" s="31">
        <v>0.57544656903387204</v>
      </c>
      <c r="J14" s="49">
        <f t="shared" si="0"/>
        <v>0.25597861404218097</v>
      </c>
      <c r="K14" s="27">
        <f t="shared" si="1"/>
        <v>0.22483427319686586</v>
      </c>
      <c r="L14" s="27">
        <f t="shared" si="2"/>
        <v>0.13625152776293803</v>
      </c>
      <c r="M14" s="27">
        <f t="shared" si="3"/>
        <v>0.25566012890780737</v>
      </c>
      <c r="N14" s="27">
        <f t="shared" si="4"/>
        <v>0.27371193478691414</v>
      </c>
      <c r="O14" s="27">
        <f t="shared" si="5"/>
        <v>0.74813232335435265</v>
      </c>
      <c r="P14" s="31">
        <f t="shared" si="6"/>
        <v>0.13351428515867098</v>
      </c>
      <c r="AG14" s="28">
        <v>0.9</v>
      </c>
      <c r="AH14" s="34">
        <v>0</v>
      </c>
      <c r="AI14" s="34">
        <v>3</v>
      </c>
      <c r="AJ14" s="34">
        <v>0</v>
      </c>
      <c r="AK14" s="34">
        <v>1</v>
      </c>
      <c r="AL14" s="34">
        <v>0</v>
      </c>
      <c r="AM14" s="34">
        <v>1</v>
      </c>
      <c r="AN14" s="35">
        <v>0</v>
      </c>
    </row>
    <row r="15" spans="2:40" x14ac:dyDescent="0.25">
      <c r="B15" s="49">
        <v>8.5322515629698206</v>
      </c>
      <c r="C15" s="27">
        <v>1.34381137104406</v>
      </c>
      <c r="D15" s="27">
        <v>6.6007069312675997</v>
      </c>
      <c r="E15" s="27">
        <v>0.45315958827325498</v>
      </c>
      <c r="F15" s="27">
        <v>1.1822816212029601</v>
      </c>
      <c r="G15" s="27">
        <v>2.8600494366827198</v>
      </c>
      <c r="H15" s="31">
        <v>0.569247116030004</v>
      </c>
      <c r="J15" s="49">
        <f t="shared" si="0"/>
        <v>1.9796407338677076</v>
      </c>
      <c r="K15" s="27">
        <f t="shared" si="1"/>
        <v>0.31178918121671922</v>
      </c>
      <c r="L15" s="27">
        <f t="shared" si="2"/>
        <v>1.531486526976241</v>
      </c>
      <c r="M15" s="27">
        <f t="shared" si="3"/>
        <v>0.10514143579425868</v>
      </c>
      <c r="N15" s="27">
        <f t="shared" si="4"/>
        <v>0.27431128102156843</v>
      </c>
      <c r="O15" s="27">
        <f t="shared" si="5"/>
        <v>0.66358455607487687</v>
      </c>
      <c r="P15" s="31">
        <f t="shared" si="6"/>
        <v>0.13207589699072017</v>
      </c>
      <c r="R15" s="91" t="s">
        <v>61</v>
      </c>
      <c r="S15" s="60"/>
      <c r="T15" s="60"/>
      <c r="U15" s="60"/>
      <c r="V15" s="60"/>
      <c r="W15" s="60"/>
      <c r="X15" s="60"/>
      <c r="Y15" s="61"/>
      <c r="Z15" s="29"/>
      <c r="AA15" s="29"/>
      <c r="AB15" s="29"/>
      <c r="AC15" s="29"/>
      <c r="AD15" s="29"/>
      <c r="AE15" s="29"/>
      <c r="AG15" s="28">
        <v>1</v>
      </c>
      <c r="AH15" s="34">
        <v>2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5">
        <v>0</v>
      </c>
    </row>
    <row r="16" spans="2:40" x14ac:dyDescent="0.25">
      <c r="B16" s="49">
        <v>0.69996147040656498</v>
      </c>
      <c r="C16" s="27">
        <v>1.0830723038146799</v>
      </c>
      <c r="D16" s="27">
        <v>7.1421156152637204</v>
      </c>
      <c r="E16" s="27">
        <v>1.11845168991119</v>
      </c>
      <c r="F16" s="27">
        <v>4.8070157248286796</v>
      </c>
      <c r="G16" s="27">
        <v>5.6199408534956303</v>
      </c>
      <c r="H16" s="31">
        <v>0.57501172180567595</v>
      </c>
      <c r="J16" s="49">
        <f t="shared" si="0"/>
        <v>0.16240405345859973</v>
      </c>
      <c r="K16" s="27">
        <f t="shared" si="1"/>
        <v>0.25129287791523891</v>
      </c>
      <c r="L16" s="27">
        <f t="shared" si="2"/>
        <v>1.657103391012464</v>
      </c>
      <c r="M16" s="27">
        <f t="shared" si="3"/>
        <v>0.25950155218357074</v>
      </c>
      <c r="N16" s="27">
        <f t="shared" si="4"/>
        <v>1.1153168735101342</v>
      </c>
      <c r="O16" s="27">
        <f t="shared" si="5"/>
        <v>1.3039305924583826</v>
      </c>
      <c r="P16" s="31">
        <f t="shared" si="6"/>
        <v>0.13341339253031922</v>
      </c>
      <c r="R16" s="152" t="s">
        <v>62</v>
      </c>
      <c r="S16" s="153"/>
      <c r="T16" s="153"/>
      <c r="U16" s="153"/>
      <c r="V16" s="153"/>
      <c r="W16" s="153"/>
      <c r="X16" s="153"/>
      <c r="Y16" s="154"/>
      <c r="Z16" s="126"/>
      <c r="AA16" s="126"/>
      <c r="AB16" s="126"/>
      <c r="AC16" s="126"/>
      <c r="AD16" s="126"/>
      <c r="AE16" s="126"/>
      <c r="AG16" s="28">
        <v>1.1000000000000001</v>
      </c>
      <c r="AH16" s="34">
        <v>1</v>
      </c>
      <c r="AI16" s="34">
        <v>1</v>
      </c>
      <c r="AJ16" s="34">
        <v>1</v>
      </c>
      <c r="AK16" s="34">
        <v>1</v>
      </c>
      <c r="AL16" s="34">
        <v>0</v>
      </c>
      <c r="AM16" s="34">
        <v>0</v>
      </c>
      <c r="AN16" s="35">
        <v>1</v>
      </c>
    </row>
    <row r="17" spans="2:40" x14ac:dyDescent="0.25">
      <c r="B17" s="49">
        <v>0.24879837609879901</v>
      </c>
      <c r="C17" s="27">
        <v>0.42330029055669399</v>
      </c>
      <c r="D17" s="27">
        <v>0.89536044713943796</v>
      </c>
      <c r="E17" s="27">
        <v>0.36457928957944702</v>
      </c>
      <c r="F17" s="27">
        <v>1.7492316347046499</v>
      </c>
      <c r="G17" s="27">
        <v>0.93179327377369903</v>
      </c>
      <c r="H17" s="31">
        <v>1.1676925490880701</v>
      </c>
      <c r="J17" s="49">
        <f t="shared" si="0"/>
        <v>5.7725841322227141E-2</v>
      </c>
      <c r="K17" s="27">
        <f t="shared" si="1"/>
        <v>9.8213524491112286E-2</v>
      </c>
      <c r="L17" s="27">
        <f t="shared" si="2"/>
        <v>0.20774024295578603</v>
      </c>
      <c r="M17" s="27">
        <f t="shared" si="3"/>
        <v>8.4589162315416924E-2</v>
      </c>
      <c r="N17" s="27">
        <f t="shared" si="4"/>
        <v>0.40585420758808577</v>
      </c>
      <c r="O17" s="27">
        <f t="shared" si="5"/>
        <v>0.21619333498229673</v>
      </c>
      <c r="P17" s="31">
        <f t="shared" si="6"/>
        <v>0.27092634549607192</v>
      </c>
      <c r="R17" s="152"/>
      <c r="S17" s="153"/>
      <c r="T17" s="153"/>
      <c r="U17" s="153"/>
      <c r="V17" s="153"/>
      <c r="W17" s="153"/>
      <c r="X17" s="153"/>
      <c r="Y17" s="154"/>
      <c r="Z17" s="126"/>
      <c r="AA17" s="126"/>
      <c r="AB17" s="126"/>
      <c r="AC17" s="126"/>
      <c r="AD17" s="126"/>
      <c r="AE17" s="126"/>
      <c r="AG17" s="28">
        <v>1.2</v>
      </c>
      <c r="AH17" s="34">
        <v>1</v>
      </c>
      <c r="AI17" s="34">
        <v>1</v>
      </c>
      <c r="AJ17" s="34">
        <v>1</v>
      </c>
      <c r="AK17" s="34">
        <v>0</v>
      </c>
      <c r="AL17" s="34">
        <v>2</v>
      </c>
      <c r="AM17" s="34">
        <v>2</v>
      </c>
      <c r="AN17" s="35">
        <v>1</v>
      </c>
    </row>
    <row r="18" spans="2:40" x14ac:dyDescent="0.25">
      <c r="B18" s="49">
        <v>1.0538331260659299</v>
      </c>
      <c r="C18" s="27">
        <v>4.8645103569305199</v>
      </c>
      <c r="D18" s="27">
        <v>0.48792409129404402</v>
      </c>
      <c r="E18" s="27">
        <v>1.54949649846746</v>
      </c>
      <c r="F18" s="27">
        <v>1.14445223381257</v>
      </c>
      <c r="G18" s="27">
        <v>7.8457678771538601</v>
      </c>
      <c r="H18" s="31">
        <v>1.1990269989020601</v>
      </c>
      <c r="J18" s="49">
        <f t="shared" si="0"/>
        <v>0.2445088459549721</v>
      </c>
      <c r="K18" s="27">
        <f t="shared" si="1"/>
        <v>1.128656695343508</v>
      </c>
      <c r="L18" s="27">
        <f t="shared" si="2"/>
        <v>0.11320744577588027</v>
      </c>
      <c r="M18" s="27">
        <f t="shared" si="3"/>
        <v>0.35951194860033869</v>
      </c>
      <c r="N18" s="27">
        <f t="shared" si="4"/>
        <v>0.26553416097739441</v>
      </c>
      <c r="O18" s="27">
        <f t="shared" si="5"/>
        <v>1.8203637766018235</v>
      </c>
      <c r="P18" s="31">
        <f t="shared" si="6"/>
        <v>0.27819651946683527</v>
      </c>
      <c r="R18" s="152"/>
      <c r="S18" s="153"/>
      <c r="T18" s="153"/>
      <c r="U18" s="153"/>
      <c r="V18" s="153"/>
      <c r="W18" s="153"/>
      <c r="X18" s="153"/>
      <c r="Y18" s="154"/>
      <c r="Z18" s="126"/>
      <c r="AA18" s="126"/>
      <c r="AB18" s="126"/>
      <c r="AC18" s="126"/>
      <c r="AD18" s="126"/>
      <c r="AE18" s="126"/>
      <c r="AG18" s="28">
        <v>1.3</v>
      </c>
      <c r="AH18" s="34">
        <v>0</v>
      </c>
      <c r="AI18" s="34">
        <v>0</v>
      </c>
      <c r="AJ18" s="34">
        <v>1</v>
      </c>
      <c r="AK18" s="34">
        <v>0</v>
      </c>
      <c r="AL18" s="34">
        <v>0</v>
      </c>
      <c r="AM18" s="34">
        <v>0</v>
      </c>
      <c r="AN18" s="35">
        <v>0</v>
      </c>
    </row>
    <row r="19" spans="2:40" x14ac:dyDescent="0.25">
      <c r="B19" s="49">
        <v>0.84979833277226102</v>
      </c>
      <c r="C19" s="27">
        <v>3.6603719633368499</v>
      </c>
      <c r="D19" s="27">
        <v>5.2917098474317399</v>
      </c>
      <c r="E19" s="27">
        <v>1.1244472155343901</v>
      </c>
      <c r="F19" s="27">
        <v>1.7735931230635</v>
      </c>
      <c r="G19" s="27">
        <v>2.8757555398844801</v>
      </c>
      <c r="H19" s="31">
        <v>0.61915488717630596</v>
      </c>
      <c r="J19" s="49">
        <f t="shared" si="0"/>
        <v>0.19716898672210229</v>
      </c>
      <c r="K19" s="27">
        <f t="shared" si="1"/>
        <v>0.84927423743314367</v>
      </c>
      <c r="L19" s="27">
        <f t="shared" si="2"/>
        <v>1.2277749065966912</v>
      </c>
      <c r="M19" s="27">
        <f t="shared" si="3"/>
        <v>0.26089262541401159</v>
      </c>
      <c r="N19" s="27">
        <f t="shared" si="4"/>
        <v>0.41150652507273777</v>
      </c>
      <c r="O19" s="27">
        <f t="shared" si="5"/>
        <v>0.66722866354628296</v>
      </c>
      <c r="P19" s="31">
        <f t="shared" si="6"/>
        <v>0.14365542625900368</v>
      </c>
      <c r="R19" s="152"/>
      <c r="S19" s="153"/>
      <c r="T19" s="153"/>
      <c r="U19" s="153"/>
      <c r="V19" s="153"/>
      <c r="W19" s="153"/>
      <c r="X19" s="153"/>
      <c r="Y19" s="154"/>
      <c r="Z19" s="126"/>
      <c r="AA19" s="126"/>
      <c r="AB19" s="126"/>
      <c r="AC19" s="126"/>
      <c r="AD19" s="126"/>
      <c r="AE19" s="126"/>
      <c r="AG19" s="28">
        <v>1.4</v>
      </c>
      <c r="AH19" s="34">
        <v>0</v>
      </c>
      <c r="AI19" s="34">
        <v>0</v>
      </c>
      <c r="AJ19" s="34">
        <v>0</v>
      </c>
      <c r="AK19" s="34">
        <v>1</v>
      </c>
      <c r="AL19" s="34">
        <v>1</v>
      </c>
      <c r="AM19" s="34">
        <v>1</v>
      </c>
      <c r="AN19" s="35">
        <v>0</v>
      </c>
    </row>
    <row r="20" spans="2:40" ht="15.75" thickBot="1" x14ac:dyDescent="0.3">
      <c r="B20" s="49">
        <v>2.8366538482408101</v>
      </c>
      <c r="C20" s="27">
        <v>8.16161087716916</v>
      </c>
      <c r="D20" s="27">
        <v>2.5115927753015601</v>
      </c>
      <c r="E20" s="27">
        <v>8.2302288477004701</v>
      </c>
      <c r="F20" s="27">
        <v>5.7376540823386799</v>
      </c>
      <c r="G20" s="27">
        <v>1.05384784989989</v>
      </c>
      <c r="H20" s="31">
        <v>1.3393728217317</v>
      </c>
      <c r="J20" s="49">
        <f t="shared" si="0"/>
        <v>0.65815634529949185</v>
      </c>
      <c r="K20" s="27">
        <f t="shared" si="1"/>
        <v>1.8936452151204544</v>
      </c>
      <c r="L20" s="27">
        <f t="shared" si="2"/>
        <v>0.58273614276138275</v>
      </c>
      <c r="M20" s="27">
        <f t="shared" si="3"/>
        <v>1.9095658579351436</v>
      </c>
      <c r="N20" s="27">
        <f t="shared" si="4"/>
        <v>1.3312422464822922</v>
      </c>
      <c r="O20" s="27">
        <f t="shared" si="5"/>
        <v>0.24451226215774707</v>
      </c>
      <c r="P20" s="31">
        <f t="shared" si="6"/>
        <v>0.31075935539018557</v>
      </c>
      <c r="R20" s="155"/>
      <c r="S20" s="156"/>
      <c r="T20" s="156"/>
      <c r="U20" s="156"/>
      <c r="V20" s="156"/>
      <c r="W20" s="156"/>
      <c r="X20" s="156"/>
      <c r="Y20" s="157"/>
      <c r="Z20" s="126"/>
      <c r="AA20" s="126"/>
      <c r="AB20" s="126"/>
      <c r="AC20" s="126"/>
      <c r="AD20" s="126"/>
      <c r="AE20" s="126"/>
      <c r="AG20" s="36">
        <v>1.5</v>
      </c>
      <c r="AH20" s="34">
        <v>1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5">
        <v>1</v>
      </c>
    </row>
    <row r="21" spans="2:40" x14ac:dyDescent="0.25">
      <c r="B21" s="49">
        <v>3.2205918281769601</v>
      </c>
      <c r="C21" s="27">
        <v>1.05228981964988</v>
      </c>
      <c r="D21" s="27">
        <v>4.5740674254460902</v>
      </c>
      <c r="E21" s="27">
        <v>0.97021078186635001</v>
      </c>
      <c r="F21" s="27">
        <v>3.1153893040096898</v>
      </c>
      <c r="G21" s="27">
        <v>0.66275139277470396</v>
      </c>
      <c r="H21" s="31">
        <v>6.2932989926268599</v>
      </c>
      <c r="J21" s="49">
        <f t="shared" si="0"/>
        <v>0.74723708310370296</v>
      </c>
      <c r="K21" s="27">
        <f t="shared" si="1"/>
        <v>0.24415077022038975</v>
      </c>
      <c r="L21" s="27">
        <f t="shared" si="2"/>
        <v>1.0612685441870278</v>
      </c>
      <c r="M21" s="27">
        <f t="shared" si="3"/>
        <v>0.22510690994578883</v>
      </c>
      <c r="N21" s="27">
        <f t="shared" si="4"/>
        <v>0.72282814478183044</v>
      </c>
      <c r="O21" s="27">
        <f t="shared" si="5"/>
        <v>0.1537706247737132</v>
      </c>
      <c r="P21" s="31">
        <f t="shared" si="6"/>
        <v>1.4601621792637725</v>
      </c>
      <c r="AG21" s="36">
        <v>1.6</v>
      </c>
      <c r="AH21" s="34">
        <v>0</v>
      </c>
      <c r="AI21" s="34">
        <v>0</v>
      </c>
      <c r="AJ21" s="34">
        <v>1</v>
      </c>
      <c r="AK21" s="34">
        <v>0</v>
      </c>
      <c r="AL21" s="34">
        <v>0</v>
      </c>
      <c r="AM21" s="34">
        <v>0</v>
      </c>
      <c r="AN21" s="35">
        <v>0</v>
      </c>
    </row>
    <row r="22" spans="2:40" x14ac:dyDescent="0.25">
      <c r="B22" s="49">
        <v>0.940072506019347</v>
      </c>
      <c r="C22" s="27">
        <v>0.41953587475630499</v>
      </c>
      <c r="D22" s="27">
        <v>1.4211755342287999</v>
      </c>
      <c r="E22" s="27">
        <v>1.2296942008583001</v>
      </c>
      <c r="F22" s="27"/>
      <c r="G22" s="27"/>
      <c r="H22" s="31">
        <v>0.31955133776057898</v>
      </c>
      <c r="J22" s="49">
        <f t="shared" ref="J22:M23" si="22">B22*(1/((8.52+8.72)/4))</f>
        <v>0.21811427053813151</v>
      </c>
      <c r="K22" s="27">
        <f t="shared" si="22"/>
        <v>9.7340110152274922E-2</v>
      </c>
      <c r="L22" s="27">
        <f t="shared" si="22"/>
        <v>0.32973910306932708</v>
      </c>
      <c r="M22" s="27">
        <f t="shared" si="22"/>
        <v>0.2853118795494895</v>
      </c>
      <c r="N22" s="27"/>
      <c r="O22" s="27"/>
      <c r="P22" s="31">
        <f t="shared" ref="P22:P53" si="23">H22*(1/((8.52+8.72)/4))</f>
        <v>7.4141841707790937E-2</v>
      </c>
      <c r="AG22" s="36">
        <v>1.7</v>
      </c>
      <c r="AH22" s="34">
        <v>0</v>
      </c>
      <c r="AI22" s="34">
        <v>0</v>
      </c>
      <c r="AJ22" s="34">
        <v>1</v>
      </c>
      <c r="AK22" s="34">
        <v>0</v>
      </c>
      <c r="AL22" s="34">
        <v>0</v>
      </c>
      <c r="AM22" s="34">
        <v>0</v>
      </c>
      <c r="AN22" s="35">
        <v>0</v>
      </c>
    </row>
    <row r="23" spans="2:40" x14ac:dyDescent="0.25">
      <c r="B23" s="49">
        <v>1.19108924071188</v>
      </c>
      <c r="C23" s="27">
        <v>3.54933510491465</v>
      </c>
      <c r="D23" s="27">
        <v>2.9169431761270301</v>
      </c>
      <c r="E23" s="27">
        <v>0.46838369504330302</v>
      </c>
      <c r="F23" s="27"/>
      <c r="G23" s="27"/>
      <c r="H23" s="31">
        <v>0.61102065978408204</v>
      </c>
      <c r="J23" s="49">
        <f t="shared" si="22"/>
        <v>0.27635481223013453</v>
      </c>
      <c r="K23" s="27">
        <f t="shared" si="22"/>
        <v>0.82351162527022026</v>
      </c>
      <c r="L23" s="27">
        <f t="shared" si="22"/>
        <v>0.67678495965824359</v>
      </c>
      <c r="M23" s="27">
        <f t="shared" si="22"/>
        <v>0.10867371114693804</v>
      </c>
      <c r="N23" s="27"/>
      <c r="O23" s="27"/>
      <c r="P23" s="31">
        <f t="shared" si="23"/>
        <v>0.14176813452066866</v>
      </c>
      <c r="AG23" s="36">
        <v>1.8</v>
      </c>
      <c r="AH23" s="34">
        <v>0</v>
      </c>
      <c r="AI23" s="34">
        <v>0</v>
      </c>
      <c r="AJ23" s="34">
        <v>0</v>
      </c>
      <c r="AK23" s="34">
        <v>1</v>
      </c>
      <c r="AL23" s="34">
        <v>1</v>
      </c>
      <c r="AM23" s="34">
        <v>0</v>
      </c>
      <c r="AN23" s="35">
        <v>0</v>
      </c>
    </row>
    <row r="24" spans="2:40" x14ac:dyDescent="0.25">
      <c r="B24" s="49">
        <v>7.8620687181525897</v>
      </c>
      <c r="C24" s="27">
        <v>1.3259027587926999</v>
      </c>
      <c r="D24" s="27"/>
      <c r="E24" s="27">
        <v>2.6993802052192799</v>
      </c>
      <c r="F24" s="27"/>
      <c r="G24" s="27"/>
      <c r="H24" s="31">
        <v>0.471636622157597</v>
      </c>
      <c r="J24" s="49">
        <f t="shared" ref="J24:K28" si="24">B24*(1/((8.52+8.72)/4))</f>
        <v>1.824145874281343</v>
      </c>
      <c r="K24" s="27">
        <f t="shared" si="24"/>
        <v>0.30763405076396744</v>
      </c>
      <c r="L24" s="27"/>
      <c r="M24" s="27">
        <f t="shared" ref="M24:M36" si="25">E24*(1/((8.52+8.72)/4))</f>
        <v>0.62630631211584209</v>
      </c>
      <c r="N24" s="27"/>
      <c r="O24" s="27"/>
      <c r="P24" s="31">
        <f t="shared" si="23"/>
        <v>0.10942845061661181</v>
      </c>
      <c r="AG24" s="36">
        <v>1.9</v>
      </c>
      <c r="AH24" s="34">
        <v>1</v>
      </c>
      <c r="AI24" s="34">
        <v>2</v>
      </c>
      <c r="AJ24" s="34">
        <v>1</v>
      </c>
      <c r="AK24" s="34">
        <v>0</v>
      </c>
      <c r="AL24" s="34">
        <v>0</v>
      </c>
      <c r="AM24" s="34">
        <v>3</v>
      </c>
      <c r="AN24" s="35">
        <v>2</v>
      </c>
    </row>
    <row r="25" spans="2:40" x14ac:dyDescent="0.25">
      <c r="B25" s="49">
        <v>4.5991074861287604</v>
      </c>
      <c r="C25" s="27">
        <v>0.89378105574130695</v>
      </c>
      <c r="D25" s="27"/>
      <c r="E25" s="27">
        <v>0.49960772850761698</v>
      </c>
      <c r="F25" s="27"/>
      <c r="G25" s="27"/>
      <c r="H25" s="31">
        <v>1.03292445261515</v>
      </c>
      <c r="J25" s="49">
        <f t="shared" si="24"/>
        <v>1.067078303046116</v>
      </c>
      <c r="K25" s="27">
        <f t="shared" si="24"/>
        <v>0.20737379483557003</v>
      </c>
      <c r="L25" s="27"/>
      <c r="M25" s="27">
        <f t="shared" si="25"/>
        <v>0.11591826647508513</v>
      </c>
      <c r="N25" s="27"/>
      <c r="O25" s="27"/>
      <c r="P25" s="31">
        <f t="shared" si="23"/>
        <v>0.23965764561836422</v>
      </c>
      <c r="AG25" s="36">
        <v>2</v>
      </c>
      <c r="AH25" s="34">
        <v>1</v>
      </c>
      <c r="AI25" s="34">
        <v>1</v>
      </c>
      <c r="AJ25" s="34">
        <v>0</v>
      </c>
      <c r="AK25" s="34">
        <v>1</v>
      </c>
      <c r="AL25" s="34">
        <v>1</v>
      </c>
      <c r="AM25" s="34">
        <v>0</v>
      </c>
      <c r="AN25" s="35">
        <v>0</v>
      </c>
    </row>
    <row r="26" spans="2:40" x14ac:dyDescent="0.25">
      <c r="B26" s="49">
        <v>0.51501968873257398</v>
      </c>
      <c r="C26" s="27">
        <v>1.17674409137335</v>
      </c>
      <c r="D26" s="27"/>
      <c r="E26" s="27">
        <v>3.2492410356226</v>
      </c>
      <c r="F26" s="27"/>
      <c r="G26" s="27"/>
      <c r="H26" s="31">
        <v>0.97744321409958002</v>
      </c>
      <c r="J26" s="49">
        <f t="shared" si="24"/>
        <v>0.11949412731614244</v>
      </c>
      <c r="K26" s="27">
        <f t="shared" si="24"/>
        <v>0.27302647131632246</v>
      </c>
      <c r="L26" s="27"/>
      <c r="M26" s="27">
        <f t="shared" si="25"/>
        <v>0.75388423100292334</v>
      </c>
      <c r="N26" s="27"/>
      <c r="O26" s="27"/>
      <c r="P26" s="31">
        <f t="shared" si="23"/>
        <v>0.22678496846858001</v>
      </c>
      <c r="AG26" s="36">
        <v>2.1</v>
      </c>
      <c r="AH26" s="34">
        <v>0</v>
      </c>
      <c r="AI26" s="34">
        <v>0</v>
      </c>
      <c r="AJ26" s="34">
        <v>0</v>
      </c>
      <c r="AK26" s="34">
        <v>0</v>
      </c>
      <c r="AL26" s="34">
        <v>1</v>
      </c>
      <c r="AM26" s="34">
        <v>0</v>
      </c>
      <c r="AN26" s="35">
        <v>0</v>
      </c>
    </row>
    <row r="27" spans="2:40" ht="15.75" thickBot="1" x14ac:dyDescent="0.3">
      <c r="B27" s="49">
        <v>1.1923460053563799</v>
      </c>
      <c r="C27" s="27">
        <v>0.865634461186087</v>
      </c>
      <c r="D27" s="27"/>
      <c r="E27" s="27">
        <v>2.30714241517857</v>
      </c>
      <c r="F27" s="27"/>
      <c r="G27" s="27"/>
      <c r="H27" s="31">
        <v>8.1742859019025094</v>
      </c>
      <c r="J27" s="49">
        <f t="shared" si="24"/>
        <v>0.27664640495507647</v>
      </c>
      <c r="K27" s="27">
        <f t="shared" si="24"/>
        <v>0.20084326245616865</v>
      </c>
      <c r="L27" s="27"/>
      <c r="M27" s="27">
        <f t="shared" si="25"/>
        <v>0.53529986431057297</v>
      </c>
      <c r="N27" s="27"/>
      <c r="O27" s="27"/>
      <c r="P27" s="31">
        <f t="shared" si="23"/>
        <v>1.8965860561258718</v>
      </c>
      <c r="AG27" s="37">
        <v>2.2000000000000002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0</v>
      </c>
      <c r="AN27" s="39">
        <v>0</v>
      </c>
    </row>
    <row r="28" spans="2:40" ht="15.75" thickBot="1" x14ac:dyDescent="0.3">
      <c r="B28" s="49">
        <v>1.3396347515065901</v>
      </c>
      <c r="C28" s="27">
        <v>0.89868465006940901</v>
      </c>
      <c r="D28" s="27"/>
      <c r="E28" s="27">
        <v>2.01400310458336</v>
      </c>
      <c r="F28" s="27"/>
      <c r="G28" s="27"/>
      <c r="H28" s="31">
        <v>1.51417988579056</v>
      </c>
      <c r="J28" s="49">
        <f t="shared" si="24"/>
        <v>0.3108201279597656</v>
      </c>
      <c r="K28" s="27">
        <f t="shared" si="24"/>
        <v>0.20851151973768187</v>
      </c>
      <c r="L28" s="27"/>
      <c r="M28" s="27">
        <f t="shared" si="25"/>
        <v>0.46728610315159158</v>
      </c>
      <c r="N28" s="27"/>
      <c r="O28" s="27"/>
      <c r="P28" s="31">
        <f t="shared" si="23"/>
        <v>0.35131783893052432</v>
      </c>
      <c r="AG28" s="192" t="s">
        <v>49</v>
      </c>
      <c r="AH28" s="193"/>
      <c r="AI28" s="193"/>
      <c r="AJ28" s="193"/>
      <c r="AK28" s="193"/>
      <c r="AL28" s="193"/>
      <c r="AM28" s="193"/>
      <c r="AN28" s="194"/>
    </row>
    <row r="29" spans="2:40" ht="15.75" thickBot="1" x14ac:dyDescent="0.3">
      <c r="B29" s="49">
        <v>1.44676142490563</v>
      </c>
      <c r="C29" s="27"/>
      <c r="D29" s="27"/>
      <c r="E29" s="27">
        <v>1.9862218364481701</v>
      </c>
      <c r="F29" s="27"/>
      <c r="G29" s="27"/>
      <c r="H29" s="31">
        <v>4.3886609497892799</v>
      </c>
      <c r="J29" s="49">
        <f>B29*(1/((8.52+8.72)/4))</f>
        <v>0.33567550461847556</v>
      </c>
      <c r="K29" s="27"/>
      <c r="L29" s="27"/>
      <c r="M29" s="27">
        <f t="shared" si="25"/>
        <v>0.46084033328263801</v>
      </c>
      <c r="N29" s="27"/>
      <c r="O29" s="27"/>
      <c r="P29" s="31">
        <f t="shared" si="23"/>
        <v>1.018250800415146</v>
      </c>
      <c r="AG29" s="26" t="s">
        <v>68</v>
      </c>
      <c r="AH29" s="48" t="s">
        <v>74</v>
      </c>
      <c r="AI29" s="46" t="s">
        <v>75</v>
      </c>
      <c r="AJ29" s="46" t="s">
        <v>76</v>
      </c>
      <c r="AK29" s="46" t="s">
        <v>77</v>
      </c>
      <c r="AL29" s="46" t="s">
        <v>78</v>
      </c>
      <c r="AM29" s="46" t="s">
        <v>79</v>
      </c>
      <c r="AN29" s="47" t="s">
        <v>80</v>
      </c>
    </row>
    <row r="30" spans="2:40" ht="15.75" thickTop="1" x14ac:dyDescent="0.25">
      <c r="B30" s="49">
        <v>0.214483498631277</v>
      </c>
      <c r="C30" s="27"/>
      <c r="D30" s="27"/>
      <c r="E30" s="27">
        <v>0.70097822659573605</v>
      </c>
      <c r="F30" s="27"/>
      <c r="G30" s="27"/>
      <c r="H30" s="31">
        <v>0.86649004475732405</v>
      </c>
      <c r="J30" s="49">
        <f>B30*(1/((8.52+8.72)/4))</f>
        <v>4.9764152814681432E-2</v>
      </c>
      <c r="K30" s="27"/>
      <c r="L30" s="27"/>
      <c r="M30" s="27">
        <f t="shared" si="25"/>
        <v>0.16263995976699211</v>
      </c>
      <c r="N30" s="27"/>
      <c r="O30" s="27"/>
      <c r="P30" s="31">
        <f t="shared" si="23"/>
        <v>0.2010417737255972</v>
      </c>
      <c r="AG30" s="28">
        <v>0</v>
      </c>
      <c r="AH30" s="40">
        <f t="shared" ref="AH30:AN39" si="26">AH55/AH$77</f>
        <v>0</v>
      </c>
      <c r="AI30" s="40">
        <f t="shared" si="26"/>
        <v>0</v>
      </c>
      <c r="AJ30" s="40">
        <f t="shared" si="26"/>
        <v>0</v>
      </c>
      <c r="AK30" s="40">
        <f t="shared" si="26"/>
        <v>0</v>
      </c>
      <c r="AL30" s="40">
        <f t="shared" si="26"/>
        <v>0</v>
      </c>
      <c r="AM30" s="40">
        <f t="shared" si="26"/>
        <v>0</v>
      </c>
      <c r="AN30" s="41">
        <f t="shared" si="26"/>
        <v>0</v>
      </c>
    </row>
    <row r="31" spans="2:40" x14ac:dyDescent="0.25">
      <c r="B31" s="49">
        <v>4.9876486408805798</v>
      </c>
      <c r="C31" s="27"/>
      <c r="D31" s="27"/>
      <c r="E31" s="27">
        <v>7.7191616151773399</v>
      </c>
      <c r="F31" s="27"/>
      <c r="G31" s="27"/>
      <c r="H31" s="31">
        <v>1.5996924219432</v>
      </c>
      <c r="J31" s="49">
        <f>B31*(1/((8.52+8.72)/4))</f>
        <v>1.1572270628493222</v>
      </c>
      <c r="K31" s="27"/>
      <c r="L31" s="27"/>
      <c r="M31" s="27">
        <f t="shared" si="25"/>
        <v>1.7909887738230483</v>
      </c>
      <c r="N31" s="27"/>
      <c r="O31" s="27"/>
      <c r="P31" s="31">
        <f t="shared" si="23"/>
        <v>0.37115833455758696</v>
      </c>
      <c r="AG31" s="28">
        <v>0.1</v>
      </c>
      <c r="AH31" s="40">
        <f t="shared" si="26"/>
        <v>7.1428571428571425E-2</v>
      </c>
      <c r="AI31" s="40">
        <f t="shared" si="26"/>
        <v>0.08</v>
      </c>
      <c r="AJ31" s="40">
        <f t="shared" si="26"/>
        <v>0.05</v>
      </c>
      <c r="AK31" s="40">
        <f t="shared" si="26"/>
        <v>3.0303030303030304E-2</v>
      </c>
      <c r="AL31" s="40">
        <f t="shared" si="26"/>
        <v>0</v>
      </c>
      <c r="AM31" s="40">
        <f t="shared" si="26"/>
        <v>0</v>
      </c>
      <c r="AN31" s="41">
        <f t="shared" si="26"/>
        <v>0.06</v>
      </c>
    </row>
    <row r="32" spans="2:40" x14ac:dyDescent="0.25">
      <c r="B32" s="49"/>
      <c r="C32" s="27"/>
      <c r="D32" s="27"/>
      <c r="E32" s="27">
        <v>0.74237593997982998</v>
      </c>
      <c r="F32" s="27"/>
      <c r="G32" s="27"/>
      <c r="H32" s="31">
        <v>0.92492137153869103</v>
      </c>
      <c r="J32" s="49"/>
      <c r="K32" s="27"/>
      <c r="L32" s="27"/>
      <c r="M32" s="27">
        <f t="shared" si="25"/>
        <v>0.17224499767513454</v>
      </c>
      <c r="N32" s="27"/>
      <c r="O32" s="27"/>
      <c r="P32" s="31">
        <f t="shared" si="23"/>
        <v>0.21459892611106518</v>
      </c>
      <c r="AG32" s="28">
        <v>0.2</v>
      </c>
      <c r="AH32" s="40">
        <f t="shared" si="26"/>
        <v>0.25</v>
      </c>
      <c r="AI32" s="40">
        <f t="shared" si="26"/>
        <v>0.08</v>
      </c>
      <c r="AJ32" s="40">
        <f t="shared" si="26"/>
        <v>0.2</v>
      </c>
      <c r="AK32" s="40">
        <f t="shared" si="26"/>
        <v>0.18181818181818182</v>
      </c>
      <c r="AL32" s="40">
        <f t="shared" si="26"/>
        <v>0</v>
      </c>
      <c r="AM32" s="40">
        <f t="shared" si="26"/>
        <v>5.5555555555555552E-2</v>
      </c>
      <c r="AN32" s="41">
        <f t="shared" si="26"/>
        <v>0.38</v>
      </c>
    </row>
    <row r="33" spans="2:40" x14ac:dyDescent="0.25">
      <c r="B33" s="49"/>
      <c r="C33" s="27"/>
      <c r="D33" s="27"/>
      <c r="E33" s="27">
        <v>2.8927872024848198</v>
      </c>
      <c r="F33" s="27"/>
      <c r="G33" s="27"/>
      <c r="H33" s="31">
        <v>0.50009824727324204</v>
      </c>
      <c r="J33" s="49"/>
      <c r="K33" s="27"/>
      <c r="L33" s="27"/>
      <c r="M33" s="27">
        <f t="shared" si="25"/>
        <v>0.67118032540251027</v>
      </c>
      <c r="N33" s="27"/>
      <c r="O33" s="27"/>
      <c r="P33" s="31">
        <f t="shared" si="23"/>
        <v>0.11603207593346682</v>
      </c>
      <c r="AG33" s="28">
        <v>0.3</v>
      </c>
      <c r="AH33" s="40">
        <f t="shared" si="26"/>
        <v>0.5</v>
      </c>
      <c r="AI33" s="40">
        <f t="shared" si="26"/>
        <v>0.48</v>
      </c>
      <c r="AJ33" s="40">
        <f t="shared" si="26"/>
        <v>0.4</v>
      </c>
      <c r="AK33" s="40">
        <f t="shared" si="26"/>
        <v>0.42424242424242425</v>
      </c>
      <c r="AL33" s="40">
        <f t="shared" si="26"/>
        <v>0.27777777777777779</v>
      </c>
      <c r="AM33" s="40">
        <f t="shared" si="26"/>
        <v>0.22222222222222221</v>
      </c>
      <c r="AN33" s="41">
        <f t="shared" si="26"/>
        <v>0.6</v>
      </c>
    </row>
    <row r="34" spans="2:40" x14ac:dyDescent="0.25">
      <c r="B34" s="49"/>
      <c r="C34" s="27"/>
      <c r="D34" s="27"/>
      <c r="E34" s="27">
        <v>1.3695080862487801</v>
      </c>
      <c r="F34" s="27"/>
      <c r="G34" s="27"/>
      <c r="H34" s="31">
        <v>0.62271634364810402</v>
      </c>
      <c r="J34" s="49"/>
      <c r="K34" s="27"/>
      <c r="L34" s="27"/>
      <c r="M34" s="27">
        <f t="shared" si="25"/>
        <v>0.31775129611340602</v>
      </c>
      <c r="N34" s="27"/>
      <c r="O34" s="27"/>
      <c r="P34" s="31">
        <f t="shared" si="23"/>
        <v>0.14448175026638141</v>
      </c>
      <c r="AG34" s="28">
        <v>0.4</v>
      </c>
      <c r="AH34" s="40">
        <f t="shared" si="26"/>
        <v>0.5714285714285714</v>
      </c>
      <c r="AI34" s="40">
        <f t="shared" si="26"/>
        <v>0.6</v>
      </c>
      <c r="AJ34" s="40">
        <f t="shared" si="26"/>
        <v>0.6</v>
      </c>
      <c r="AK34" s="40">
        <f t="shared" si="26"/>
        <v>0.5757575757575758</v>
      </c>
      <c r="AL34" s="40">
        <f t="shared" si="26"/>
        <v>0.44444444444444442</v>
      </c>
      <c r="AM34" s="40">
        <f t="shared" si="26"/>
        <v>0.22222222222222221</v>
      </c>
      <c r="AN34" s="41">
        <f t="shared" si="26"/>
        <v>0.8</v>
      </c>
    </row>
    <row r="35" spans="2:40" x14ac:dyDescent="0.25">
      <c r="B35" s="49"/>
      <c r="C35" s="27"/>
      <c r="D35" s="27"/>
      <c r="E35" s="27">
        <v>4.5702745070829502</v>
      </c>
      <c r="F35" s="27"/>
      <c r="G35" s="27"/>
      <c r="H35" s="31">
        <v>0.43504342393991902</v>
      </c>
      <c r="J35" s="49"/>
      <c r="K35" s="27"/>
      <c r="L35" s="27"/>
      <c r="M35" s="27">
        <f t="shared" si="25"/>
        <v>1.0603885167245823</v>
      </c>
      <c r="N35" s="27"/>
      <c r="O35" s="27"/>
      <c r="P35" s="31">
        <f t="shared" si="23"/>
        <v>0.10093814940601367</v>
      </c>
      <c r="AG35" s="28">
        <v>0.5</v>
      </c>
      <c r="AH35" s="40">
        <f t="shared" si="26"/>
        <v>0.5714285714285714</v>
      </c>
      <c r="AI35" s="40">
        <f t="shared" si="26"/>
        <v>0.64</v>
      </c>
      <c r="AJ35" s="40">
        <f t="shared" si="26"/>
        <v>0.6</v>
      </c>
      <c r="AK35" s="40">
        <f t="shared" si="26"/>
        <v>0.69696969696969702</v>
      </c>
      <c r="AL35" s="40">
        <f t="shared" si="26"/>
        <v>0.55555555555555558</v>
      </c>
      <c r="AM35" s="40">
        <f t="shared" si="26"/>
        <v>0.22222222222222221</v>
      </c>
      <c r="AN35" s="41">
        <f t="shared" si="26"/>
        <v>0.84</v>
      </c>
    </row>
    <row r="36" spans="2:40" x14ac:dyDescent="0.25">
      <c r="B36" s="49"/>
      <c r="C36" s="27"/>
      <c r="D36" s="27"/>
      <c r="E36" s="27">
        <v>1.5670589434255799</v>
      </c>
      <c r="F36" s="27"/>
      <c r="G36" s="27"/>
      <c r="H36" s="31">
        <v>2.64777840336364</v>
      </c>
      <c r="J36" s="49"/>
      <c r="K36" s="27"/>
      <c r="L36" s="27"/>
      <c r="M36" s="27">
        <f t="shared" si="25"/>
        <v>0.36358676181567973</v>
      </c>
      <c r="N36" s="27"/>
      <c r="O36" s="27"/>
      <c r="P36" s="31">
        <f t="shared" si="23"/>
        <v>0.61433373627926668</v>
      </c>
      <c r="AG36" s="28">
        <v>0.6</v>
      </c>
      <c r="AH36" s="40">
        <f t="shared" si="26"/>
        <v>0.5714285714285714</v>
      </c>
      <c r="AI36" s="40">
        <f t="shared" si="26"/>
        <v>0.64</v>
      </c>
      <c r="AJ36" s="40">
        <f t="shared" si="26"/>
        <v>0.65</v>
      </c>
      <c r="AK36" s="40">
        <f t="shared" si="26"/>
        <v>0.72727272727272729</v>
      </c>
      <c r="AL36" s="40">
        <f t="shared" si="26"/>
        <v>0.55555555555555558</v>
      </c>
      <c r="AM36" s="40">
        <f t="shared" si="26"/>
        <v>0.33333333333333331</v>
      </c>
      <c r="AN36" s="41">
        <f t="shared" si="26"/>
        <v>0.84</v>
      </c>
    </row>
    <row r="37" spans="2:40" x14ac:dyDescent="0.25">
      <c r="B37" s="49"/>
      <c r="C37" s="27"/>
      <c r="D37" s="27"/>
      <c r="E37" s="27"/>
      <c r="F37" s="27"/>
      <c r="G37" s="27"/>
      <c r="H37" s="31">
        <v>0.77784289163654696</v>
      </c>
      <c r="J37" s="49"/>
      <c r="K37" s="27"/>
      <c r="L37" s="27"/>
      <c r="M37" s="27"/>
      <c r="N37" s="27"/>
      <c r="O37" s="27"/>
      <c r="P37" s="31">
        <f t="shared" si="23"/>
        <v>0.18047398877878118</v>
      </c>
      <c r="AG37" s="28">
        <v>0.7</v>
      </c>
      <c r="AH37" s="40">
        <f t="shared" si="26"/>
        <v>0.7142857142857143</v>
      </c>
      <c r="AI37" s="40">
        <f t="shared" si="26"/>
        <v>0.68</v>
      </c>
      <c r="AJ37" s="40">
        <f t="shared" si="26"/>
        <v>0.7</v>
      </c>
      <c r="AK37" s="40">
        <f t="shared" si="26"/>
        <v>0.81818181818181823</v>
      </c>
      <c r="AL37" s="40">
        <f t="shared" si="26"/>
        <v>0.61111111111111116</v>
      </c>
      <c r="AM37" s="40">
        <f t="shared" si="26"/>
        <v>0.5</v>
      </c>
      <c r="AN37" s="41">
        <f t="shared" si="26"/>
        <v>0.88</v>
      </c>
    </row>
    <row r="38" spans="2:40" x14ac:dyDescent="0.25">
      <c r="B38" s="49"/>
      <c r="C38" s="27"/>
      <c r="D38" s="27"/>
      <c r="E38" s="27"/>
      <c r="F38" s="27"/>
      <c r="G38" s="27"/>
      <c r="H38" s="31">
        <v>0.93635710921585003</v>
      </c>
      <c r="J38" s="49"/>
      <c r="K38" s="27"/>
      <c r="L38" s="27"/>
      <c r="M38" s="27"/>
      <c r="N38" s="27"/>
      <c r="O38" s="27"/>
      <c r="P38" s="31">
        <f t="shared" si="23"/>
        <v>0.21725222951643849</v>
      </c>
      <c r="AG38" s="28">
        <v>0.8</v>
      </c>
      <c r="AH38" s="40">
        <f t="shared" si="26"/>
        <v>0.75</v>
      </c>
      <c r="AI38" s="40">
        <f t="shared" si="26"/>
        <v>0.68</v>
      </c>
      <c r="AJ38" s="40">
        <f t="shared" si="26"/>
        <v>0.7</v>
      </c>
      <c r="AK38" s="40">
        <f t="shared" si="26"/>
        <v>0.84848484848484851</v>
      </c>
      <c r="AL38" s="40">
        <f t="shared" si="26"/>
        <v>0.66666666666666663</v>
      </c>
      <c r="AM38" s="40">
        <f t="shared" si="26"/>
        <v>0.61111111111111116</v>
      </c>
      <c r="AN38" s="41">
        <f t="shared" si="26"/>
        <v>0.9</v>
      </c>
    </row>
    <row r="39" spans="2:40" x14ac:dyDescent="0.25">
      <c r="B39" s="49"/>
      <c r="C39" s="27"/>
      <c r="D39" s="27"/>
      <c r="E39" s="27"/>
      <c r="F39" s="27"/>
      <c r="G39" s="27"/>
      <c r="H39" s="31">
        <v>0.76837840967015203</v>
      </c>
      <c r="J39" s="49"/>
      <c r="K39" s="27"/>
      <c r="L39" s="27"/>
      <c r="M39" s="27"/>
      <c r="N39" s="27"/>
      <c r="O39" s="27"/>
      <c r="P39" s="31">
        <f t="shared" si="23"/>
        <v>0.17827805328773827</v>
      </c>
      <c r="AG39" s="28">
        <v>0.9</v>
      </c>
      <c r="AH39" s="40">
        <f t="shared" si="26"/>
        <v>0.75</v>
      </c>
      <c r="AI39" s="40">
        <f t="shared" si="26"/>
        <v>0.8</v>
      </c>
      <c r="AJ39" s="40">
        <f t="shared" si="26"/>
        <v>0.7</v>
      </c>
      <c r="AK39" s="40">
        <f t="shared" si="26"/>
        <v>0.87878787878787878</v>
      </c>
      <c r="AL39" s="40">
        <f t="shared" si="26"/>
        <v>0.66666666666666663</v>
      </c>
      <c r="AM39" s="40">
        <f t="shared" si="26"/>
        <v>0.66666666666666663</v>
      </c>
      <c r="AN39" s="41">
        <f t="shared" si="26"/>
        <v>0.9</v>
      </c>
    </row>
    <row r="40" spans="2:40" x14ac:dyDescent="0.25">
      <c r="B40" s="49"/>
      <c r="C40" s="27"/>
      <c r="D40" s="27"/>
      <c r="E40" s="27"/>
      <c r="F40" s="27"/>
      <c r="G40" s="27"/>
      <c r="H40" s="31">
        <v>1.39281341029124</v>
      </c>
      <c r="J40" s="49"/>
      <c r="K40" s="27"/>
      <c r="L40" s="27"/>
      <c r="M40" s="27"/>
      <c r="N40" s="27"/>
      <c r="O40" s="27"/>
      <c r="P40" s="31">
        <f t="shared" si="23"/>
        <v>0.32315856387267744</v>
      </c>
      <c r="AG40" s="28">
        <v>1</v>
      </c>
      <c r="AH40" s="40">
        <f t="shared" ref="AH40:AN49" si="27">AH65/AH$77</f>
        <v>0.8214285714285714</v>
      </c>
      <c r="AI40" s="40">
        <f t="shared" si="27"/>
        <v>0.8</v>
      </c>
      <c r="AJ40" s="40">
        <f t="shared" si="27"/>
        <v>0.7</v>
      </c>
      <c r="AK40" s="40">
        <f t="shared" si="27"/>
        <v>0.87878787878787878</v>
      </c>
      <c r="AL40" s="40">
        <f t="shared" si="27"/>
        <v>0.66666666666666663</v>
      </c>
      <c r="AM40" s="40">
        <f t="shared" si="27"/>
        <v>0.66666666666666663</v>
      </c>
      <c r="AN40" s="41">
        <f t="shared" si="27"/>
        <v>0.9</v>
      </c>
    </row>
    <row r="41" spans="2:40" x14ac:dyDescent="0.25">
      <c r="B41" s="49"/>
      <c r="C41" s="27"/>
      <c r="D41" s="27"/>
      <c r="E41" s="27"/>
      <c r="F41" s="27"/>
      <c r="G41" s="27"/>
      <c r="H41" s="31">
        <v>2.0147855517524098</v>
      </c>
      <c r="J41" s="49"/>
      <c r="K41" s="27"/>
      <c r="L41" s="27"/>
      <c r="M41" s="27"/>
      <c r="N41" s="27"/>
      <c r="O41" s="27"/>
      <c r="P41" s="31">
        <f t="shared" si="23"/>
        <v>0.46746764541819247</v>
      </c>
      <c r="AG41" s="28">
        <v>1.1000000000000001</v>
      </c>
      <c r="AH41" s="40">
        <f t="shared" si="27"/>
        <v>0.8571428571428571</v>
      </c>
      <c r="AI41" s="40">
        <f t="shared" si="27"/>
        <v>0.84</v>
      </c>
      <c r="AJ41" s="40">
        <f t="shared" si="27"/>
        <v>0.75</v>
      </c>
      <c r="AK41" s="40">
        <f t="shared" si="27"/>
        <v>0.90909090909090906</v>
      </c>
      <c r="AL41" s="40">
        <f t="shared" si="27"/>
        <v>0.66666666666666663</v>
      </c>
      <c r="AM41" s="40">
        <f t="shared" si="27"/>
        <v>0.66666666666666663</v>
      </c>
      <c r="AN41" s="41">
        <f t="shared" si="27"/>
        <v>0.92</v>
      </c>
    </row>
    <row r="42" spans="2:40" x14ac:dyDescent="0.25">
      <c r="B42" s="49"/>
      <c r="C42" s="27"/>
      <c r="D42" s="27"/>
      <c r="E42" s="27"/>
      <c r="F42" s="27"/>
      <c r="G42" s="27"/>
      <c r="H42" s="31">
        <v>3.2086696515981199</v>
      </c>
      <c r="J42" s="49"/>
      <c r="K42" s="27"/>
      <c r="L42" s="27"/>
      <c r="M42" s="27"/>
      <c r="N42" s="27"/>
      <c r="O42" s="27"/>
      <c r="P42" s="31">
        <f t="shared" si="23"/>
        <v>0.74447091684411126</v>
      </c>
      <c r="AG42" s="28">
        <v>1.2</v>
      </c>
      <c r="AH42" s="40">
        <f t="shared" si="27"/>
        <v>0.8928571428571429</v>
      </c>
      <c r="AI42" s="40">
        <f t="shared" si="27"/>
        <v>0.88</v>
      </c>
      <c r="AJ42" s="40">
        <f t="shared" si="27"/>
        <v>0.8</v>
      </c>
      <c r="AK42" s="40">
        <f t="shared" si="27"/>
        <v>0.90909090909090906</v>
      </c>
      <c r="AL42" s="40">
        <f t="shared" si="27"/>
        <v>0.77777777777777779</v>
      </c>
      <c r="AM42" s="40">
        <f t="shared" si="27"/>
        <v>0.77777777777777779</v>
      </c>
      <c r="AN42" s="41">
        <f t="shared" si="27"/>
        <v>0.94</v>
      </c>
    </row>
    <row r="43" spans="2:40" x14ac:dyDescent="0.25">
      <c r="B43" s="49"/>
      <c r="C43" s="27"/>
      <c r="D43" s="27"/>
      <c r="E43" s="27"/>
      <c r="F43" s="27"/>
      <c r="G43" s="27"/>
      <c r="H43" s="31">
        <v>1.7049280491548899</v>
      </c>
      <c r="J43" s="49"/>
      <c r="K43" s="27"/>
      <c r="L43" s="27"/>
      <c r="M43" s="27"/>
      <c r="N43" s="27"/>
      <c r="O43" s="27"/>
      <c r="P43" s="31">
        <f t="shared" si="23"/>
        <v>0.39557495340020643</v>
      </c>
      <c r="AG43" s="28">
        <v>1.3</v>
      </c>
      <c r="AH43" s="40">
        <f t="shared" si="27"/>
        <v>0.8928571428571429</v>
      </c>
      <c r="AI43" s="40">
        <f t="shared" si="27"/>
        <v>0.88</v>
      </c>
      <c r="AJ43" s="40">
        <f t="shared" si="27"/>
        <v>0.85</v>
      </c>
      <c r="AK43" s="40">
        <f t="shared" si="27"/>
        <v>0.90909090909090906</v>
      </c>
      <c r="AL43" s="40">
        <f t="shared" si="27"/>
        <v>0.77777777777777779</v>
      </c>
      <c r="AM43" s="40">
        <f t="shared" si="27"/>
        <v>0.77777777777777779</v>
      </c>
      <c r="AN43" s="41">
        <f t="shared" si="27"/>
        <v>0.94</v>
      </c>
    </row>
    <row r="44" spans="2:40" x14ac:dyDescent="0.25">
      <c r="B44" s="49"/>
      <c r="C44" s="27"/>
      <c r="D44" s="27"/>
      <c r="E44" s="27"/>
      <c r="F44" s="27"/>
      <c r="G44" s="27"/>
      <c r="H44" s="31">
        <v>4.7559716690432099</v>
      </c>
      <c r="J44" s="49"/>
      <c r="K44" s="27"/>
      <c r="L44" s="27"/>
      <c r="M44" s="27"/>
      <c r="N44" s="27"/>
      <c r="O44" s="27"/>
      <c r="P44" s="31">
        <f t="shared" si="23"/>
        <v>1.1034737051144337</v>
      </c>
      <c r="AG44" s="28">
        <v>1.4</v>
      </c>
      <c r="AH44" s="40">
        <f t="shared" si="27"/>
        <v>0.8928571428571429</v>
      </c>
      <c r="AI44" s="40">
        <f t="shared" si="27"/>
        <v>0.88</v>
      </c>
      <c r="AJ44" s="40">
        <f t="shared" si="27"/>
        <v>0.85</v>
      </c>
      <c r="AK44" s="40">
        <f t="shared" si="27"/>
        <v>0.93939393939393945</v>
      </c>
      <c r="AL44" s="40">
        <f t="shared" si="27"/>
        <v>0.83333333333333337</v>
      </c>
      <c r="AM44" s="40">
        <f t="shared" si="27"/>
        <v>0.83333333333333337</v>
      </c>
      <c r="AN44" s="41">
        <f t="shared" si="27"/>
        <v>0.94</v>
      </c>
    </row>
    <row r="45" spans="2:40" x14ac:dyDescent="0.25">
      <c r="B45" s="49"/>
      <c r="C45" s="27"/>
      <c r="D45" s="27"/>
      <c r="E45" s="27"/>
      <c r="F45" s="27"/>
      <c r="G45" s="27"/>
      <c r="H45" s="31">
        <v>1.4253071274024101</v>
      </c>
      <c r="J45" s="49"/>
      <c r="K45" s="27"/>
      <c r="L45" s="27"/>
      <c r="M45" s="27"/>
      <c r="N45" s="27"/>
      <c r="O45" s="27"/>
      <c r="P45" s="31">
        <f t="shared" si="23"/>
        <v>0.33069770937410903</v>
      </c>
      <c r="AG45" s="36">
        <v>1.5</v>
      </c>
      <c r="AH45" s="40">
        <f t="shared" si="27"/>
        <v>0.9285714285714286</v>
      </c>
      <c r="AI45" s="40">
        <f t="shared" si="27"/>
        <v>0.88</v>
      </c>
      <c r="AJ45" s="40">
        <f t="shared" si="27"/>
        <v>0.85</v>
      </c>
      <c r="AK45" s="40">
        <f t="shared" si="27"/>
        <v>0.93939393939393945</v>
      </c>
      <c r="AL45" s="40">
        <f t="shared" si="27"/>
        <v>0.83333333333333337</v>
      </c>
      <c r="AM45" s="40">
        <f t="shared" si="27"/>
        <v>0.83333333333333337</v>
      </c>
      <c r="AN45" s="41">
        <f t="shared" si="27"/>
        <v>0.96</v>
      </c>
    </row>
    <row r="46" spans="2:40" x14ac:dyDescent="0.25">
      <c r="B46" s="49"/>
      <c r="C46" s="27"/>
      <c r="D46" s="27"/>
      <c r="E46" s="27"/>
      <c r="F46" s="27"/>
      <c r="G46" s="27"/>
      <c r="H46" s="31">
        <v>7.8233585210785597</v>
      </c>
      <c r="J46" s="49"/>
      <c r="K46" s="27"/>
      <c r="L46" s="27"/>
      <c r="M46" s="27"/>
      <c r="N46" s="27"/>
      <c r="O46" s="27"/>
      <c r="P46" s="31">
        <f t="shared" si="23"/>
        <v>1.8151643900414289</v>
      </c>
      <c r="AG46" s="36">
        <v>1.6</v>
      </c>
      <c r="AH46" s="40">
        <f t="shared" si="27"/>
        <v>0.9285714285714286</v>
      </c>
      <c r="AI46" s="40">
        <f t="shared" si="27"/>
        <v>0.88</v>
      </c>
      <c r="AJ46" s="40">
        <f t="shared" si="27"/>
        <v>0.9</v>
      </c>
      <c r="AK46" s="40">
        <f t="shared" si="27"/>
        <v>0.93939393939393945</v>
      </c>
      <c r="AL46" s="40">
        <f t="shared" si="27"/>
        <v>0.83333333333333337</v>
      </c>
      <c r="AM46" s="40">
        <f t="shared" si="27"/>
        <v>0.83333333333333337</v>
      </c>
      <c r="AN46" s="41">
        <f t="shared" si="27"/>
        <v>0.96</v>
      </c>
    </row>
    <row r="47" spans="2:40" x14ac:dyDescent="0.25">
      <c r="B47" s="49"/>
      <c r="C47" s="27"/>
      <c r="D47" s="27"/>
      <c r="E47" s="27"/>
      <c r="F47" s="27"/>
      <c r="G47" s="27"/>
      <c r="H47" s="31">
        <v>0.58798854211597595</v>
      </c>
      <c r="J47" s="49"/>
      <c r="K47" s="27"/>
      <c r="L47" s="27"/>
      <c r="M47" s="27"/>
      <c r="N47" s="27"/>
      <c r="O47" s="27"/>
      <c r="P47" s="31">
        <f t="shared" si="23"/>
        <v>0.1364242557113633</v>
      </c>
      <c r="AG47" s="36">
        <v>1.7</v>
      </c>
      <c r="AH47" s="40">
        <f t="shared" si="27"/>
        <v>0.9285714285714286</v>
      </c>
      <c r="AI47" s="40">
        <f t="shared" si="27"/>
        <v>0.88</v>
      </c>
      <c r="AJ47" s="40">
        <f t="shared" si="27"/>
        <v>0.95</v>
      </c>
      <c r="AK47" s="40">
        <f t="shared" si="27"/>
        <v>0.93939393939393945</v>
      </c>
      <c r="AL47" s="40">
        <f t="shared" si="27"/>
        <v>0.83333333333333337</v>
      </c>
      <c r="AM47" s="40">
        <f t="shared" si="27"/>
        <v>0.83333333333333337</v>
      </c>
      <c r="AN47" s="41">
        <f t="shared" si="27"/>
        <v>0.96</v>
      </c>
    </row>
    <row r="48" spans="2:40" x14ac:dyDescent="0.25">
      <c r="B48" s="49"/>
      <c r="C48" s="27"/>
      <c r="D48" s="27"/>
      <c r="E48" s="27"/>
      <c r="F48" s="27"/>
      <c r="G48" s="27"/>
      <c r="H48" s="31">
        <v>1.26158590267811</v>
      </c>
      <c r="J48" s="49"/>
      <c r="K48" s="27"/>
      <c r="L48" s="27"/>
      <c r="M48" s="27"/>
      <c r="N48" s="27"/>
      <c r="O48" s="27"/>
      <c r="P48" s="31">
        <f t="shared" si="23"/>
        <v>0.29271134632902779</v>
      </c>
      <c r="AG48" s="36">
        <v>1.8</v>
      </c>
      <c r="AH48" s="40">
        <f t="shared" si="27"/>
        <v>0.9285714285714286</v>
      </c>
      <c r="AI48" s="40">
        <f t="shared" si="27"/>
        <v>0.88</v>
      </c>
      <c r="AJ48" s="40">
        <f t="shared" si="27"/>
        <v>0.95</v>
      </c>
      <c r="AK48" s="40">
        <f t="shared" si="27"/>
        <v>0.96969696969696972</v>
      </c>
      <c r="AL48" s="40">
        <f t="shared" si="27"/>
        <v>0.88888888888888884</v>
      </c>
      <c r="AM48" s="40">
        <f t="shared" si="27"/>
        <v>0.83333333333333337</v>
      </c>
      <c r="AN48" s="41">
        <f t="shared" si="27"/>
        <v>0.96</v>
      </c>
    </row>
    <row r="49" spans="2:40" x14ac:dyDescent="0.25">
      <c r="B49" s="49"/>
      <c r="C49" s="27"/>
      <c r="D49" s="27"/>
      <c r="E49" s="27"/>
      <c r="F49" s="27"/>
      <c r="G49" s="27"/>
      <c r="H49" s="31">
        <v>0.76794301394350095</v>
      </c>
      <c r="J49" s="49"/>
      <c r="K49" s="27"/>
      <c r="L49" s="27"/>
      <c r="M49" s="27"/>
      <c r="N49" s="27"/>
      <c r="O49" s="27"/>
      <c r="P49" s="31">
        <f t="shared" si="23"/>
        <v>0.17817703339756399</v>
      </c>
      <c r="AG49" s="36">
        <v>1.9</v>
      </c>
      <c r="AH49" s="40">
        <f t="shared" si="27"/>
        <v>0.9642857142857143</v>
      </c>
      <c r="AI49" s="40">
        <f t="shared" si="27"/>
        <v>0.96</v>
      </c>
      <c r="AJ49" s="40">
        <f t="shared" si="27"/>
        <v>1</v>
      </c>
      <c r="AK49" s="40">
        <f t="shared" si="27"/>
        <v>0.96969696969696972</v>
      </c>
      <c r="AL49" s="40">
        <f t="shared" si="27"/>
        <v>0.88888888888888884</v>
      </c>
      <c r="AM49" s="40">
        <f t="shared" si="27"/>
        <v>1</v>
      </c>
      <c r="AN49" s="41">
        <f t="shared" si="27"/>
        <v>1</v>
      </c>
    </row>
    <row r="50" spans="2:40" x14ac:dyDescent="0.25">
      <c r="B50" s="49"/>
      <c r="C50" s="27"/>
      <c r="D50" s="27"/>
      <c r="E50" s="27"/>
      <c r="F50" s="27"/>
      <c r="G50" s="27"/>
      <c r="H50" s="31">
        <v>1.4037219227256601</v>
      </c>
      <c r="J50" s="49"/>
      <c r="K50" s="27"/>
      <c r="L50" s="27"/>
      <c r="M50" s="27"/>
      <c r="N50" s="27"/>
      <c r="O50" s="27"/>
      <c r="P50" s="31">
        <f t="shared" si="23"/>
        <v>0.32568954123565197</v>
      </c>
      <c r="AG50" s="36">
        <v>2</v>
      </c>
      <c r="AH50" s="40">
        <f t="shared" ref="AH50:AN52" si="28">AH75/AH$77</f>
        <v>1</v>
      </c>
      <c r="AI50" s="40">
        <f t="shared" si="28"/>
        <v>1</v>
      </c>
      <c r="AJ50" s="40">
        <f t="shared" si="28"/>
        <v>1</v>
      </c>
      <c r="AK50" s="40">
        <f t="shared" si="28"/>
        <v>1</v>
      </c>
      <c r="AL50" s="40">
        <f t="shared" si="28"/>
        <v>0.94444444444444442</v>
      </c>
      <c r="AM50" s="40">
        <f t="shared" si="28"/>
        <v>1</v>
      </c>
      <c r="AN50" s="41">
        <f t="shared" si="28"/>
        <v>1</v>
      </c>
    </row>
    <row r="51" spans="2:40" x14ac:dyDescent="0.25">
      <c r="B51" s="49"/>
      <c r="C51" s="27"/>
      <c r="D51" s="27"/>
      <c r="E51" s="27"/>
      <c r="F51" s="27"/>
      <c r="G51" s="27"/>
      <c r="H51" s="31">
        <v>2.77694144148137</v>
      </c>
      <c r="J51" s="49"/>
      <c r="K51" s="27"/>
      <c r="L51" s="27"/>
      <c r="M51" s="27"/>
      <c r="N51" s="27"/>
      <c r="O51" s="27"/>
      <c r="P51" s="31">
        <f t="shared" si="23"/>
        <v>0.64430195858036421</v>
      </c>
      <c r="AG51" s="36">
        <v>2.1</v>
      </c>
      <c r="AH51" s="40">
        <f t="shared" si="28"/>
        <v>1</v>
      </c>
      <c r="AI51" s="40">
        <f t="shared" si="28"/>
        <v>1</v>
      </c>
      <c r="AJ51" s="40">
        <f t="shared" si="28"/>
        <v>1</v>
      </c>
      <c r="AK51" s="40">
        <f t="shared" si="28"/>
        <v>1</v>
      </c>
      <c r="AL51" s="40">
        <f t="shared" si="28"/>
        <v>1</v>
      </c>
      <c r="AM51" s="40">
        <f t="shared" si="28"/>
        <v>1</v>
      </c>
      <c r="AN51" s="41">
        <f t="shared" si="28"/>
        <v>1</v>
      </c>
    </row>
    <row r="52" spans="2:40" ht="15.75" thickBot="1" x14ac:dyDescent="0.3">
      <c r="B52" s="49"/>
      <c r="C52" s="27"/>
      <c r="D52" s="27"/>
      <c r="E52" s="27"/>
      <c r="F52" s="27"/>
      <c r="G52" s="27"/>
      <c r="H52" s="31">
        <v>0.72510867694827896</v>
      </c>
      <c r="J52" s="49"/>
      <c r="K52" s="27"/>
      <c r="L52" s="27"/>
      <c r="M52" s="27"/>
      <c r="N52" s="27"/>
      <c r="O52" s="27"/>
      <c r="P52" s="31">
        <f t="shared" si="23"/>
        <v>0.16823867214577234</v>
      </c>
      <c r="AG52" s="37">
        <v>2.2000000000000002</v>
      </c>
      <c r="AH52" s="42">
        <f t="shared" si="28"/>
        <v>1</v>
      </c>
      <c r="AI52" s="42">
        <f t="shared" si="28"/>
        <v>1</v>
      </c>
      <c r="AJ52" s="42">
        <f t="shared" si="28"/>
        <v>1</v>
      </c>
      <c r="AK52" s="42">
        <f t="shared" si="28"/>
        <v>1</v>
      </c>
      <c r="AL52" s="42">
        <f t="shared" si="28"/>
        <v>1</v>
      </c>
      <c r="AM52" s="42">
        <f t="shared" si="28"/>
        <v>1</v>
      </c>
      <c r="AN52" s="43">
        <f t="shared" si="28"/>
        <v>1</v>
      </c>
    </row>
    <row r="53" spans="2:40" ht="15.75" thickBot="1" x14ac:dyDescent="0.3">
      <c r="B53" s="50"/>
      <c r="C53" s="32"/>
      <c r="D53" s="32"/>
      <c r="E53" s="32"/>
      <c r="F53" s="32"/>
      <c r="G53" s="32"/>
      <c r="H53" s="33">
        <v>1.5985520278965899</v>
      </c>
      <c r="J53" s="50"/>
      <c r="K53" s="32"/>
      <c r="L53" s="32"/>
      <c r="M53" s="32"/>
      <c r="N53" s="32"/>
      <c r="O53" s="32"/>
      <c r="P53" s="33">
        <f t="shared" si="23"/>
        <v>0.37089374197136649</v>
      </c>
      <c r="AG53" s="192" t="s">
        <v>50</v>
      </c>
      <c r="AH53" s="193"/>
      <c r="AI53" s="193"/>
      <c r="AJ53" s="193"/>
      <c r="AK53" s="193"/>
      <c r="AL53" s="193"/>
      <c r="AM53" s="193"/>
      <c r="AN53" s="194"/>
    </row>
    <row r="54" spans="2:40" ht="15.75" thickBot="1" x14ac:dyDescent="0.3">
      <c r="J54" s="40"/>
      <c r="AG54" s="26" t="s">
        <v>68</v>
      </c>
      <c r="AH54" s="48" t="s">
        <v>74</v>
      </c>
      <c r="AI54" s="46" t="s">
        <v>75</v>
      </c>
      <c r="AJ54" s="46" t="s">
        <v>76</v>
      </c>
      <c r="AK54" s="46" t="s">
        <v>77</v>
      </c>
      <c r="AL54" s="46" t="s">
        <v>78</v>
      </c>
      <c r="AM54" s="46" t="s">
        <v>79</v>
      </c>
      <c r="AN54" s="47" t="s">
        <v>80</v>
      </c>
    </row>
    <row r="55" spans="2:40" ht="15.75" thickTop="1" x14ac:dyDescent="0.25">
      <c r="J55" s="40"/>
      <c r="AG55" s="28">
        <v>0</v>
      </c>
      <c r="AH55" s="29">
        <f t="shared" ref="AH55:AN55" si="29">AH5</f>
        <v>0</v>
      </c>
      <c r="AI55" s="29">
        <f t="shared" si="29"/>
        <v>0</v>
      </c>
      <c r="AJ55" s="29">
        <f t="shared" si="29"/>
        <v>0</v>
      </c>
      <c r="AK55" s="29">
        <f t="shared" si="29"/>
        <v>0</v>
      </c>
      <c r="AL55" s="29">
        <f t="shared" si="29"/>
        <v>0</v>
      </c>
      <c r="AM55" s="29">
        <f t="shared" si="29"/>
        <v>0</v>
      </c>
      <c r="AN55" s="30">
        <f t="shared" si="29"/>
        <v>0</v>
      </c>
    </row>
    <row r="56" spans="2:40" x14ac:dyDescent="0.25">
      <c r="J56" s="40"/>
      <c r="AG56" s="28">
        <v>0.1</v>
      </c>
      <c r="AH56" s="29">
        <f t="shared" ref="AH56:AH77" si="30">AH6+AH55</f>
        <v>2</v>
      </c>
      <c r="AI56" s="29">
        <f t="shared" ref="AI56:AI77" si="31">AI6+AI55</f>
        <v>2</v>
      </c>
      <c r="AJ56" s="29">
        <f t="shared" ref="AJ56:AJ77" si="32">AJ6+AJ55</f>
        <v>1</v>
      </c>
      <c r="AK56" s="29">
        <f t="shared" ref="AK56:AK77" si="33">AK6+AK55</f>
        <v>1</v>
      </c>
      <c r="AL56" s="29">
        <f t="shared" ref="AL56:AL77" si="34">AL6+AL55</f>
        <v>0</v>
      </c>
      <c r="AM56" s="29">
        <f t="shared" ref="AM56:AM77" si="35">AM6+AM55</f>
        <v>0</v>
      </c>
      <c r="AN56" s="30">
        <f t="shared" ref="AN56:AN77" si="36">AN6+AN55</f>
        <v>3</v>
      </c>
    </row>
    <row r="57" spans="2:40" x14ac:dyDescent="0.25">
      <c r="J57" s="40"/>
      <c r="AG57" s="28">
        <v>0.2</v>
      </c>
      <c r="AH57" s="29">
        <f t="shared" si="30"/>
        <v>7</v>
      </c>
      <c r="AI57" s="29">
        <f t="shared" si="31"/>
        <v>2</v>
      </c>
      <c r="AJ57" s="29">
        <f t="shared" si="32"/>
        <v>4</v>
      </c>
      <c r="AK57" s="29">
        <f t="shared" si="33"/>
        <v>6</v>
      </c>
      <c r="AL57" s="29">
        <f t="shared" si="34"/>
        <v>0</v>
      </c>
      <c r="AM57" s="29">
        <f t="shared" si="35"/>
        <v>1</v>
      </c>
      <c r="AN57" s="30">
        <f t="shared" si="36"/>
        <v>19</v>
      </c>
    </row>
    <row r="58" spans="2:40" x14ac:dyDescent="0.25">
      <c r="J58" s="40"/>
      <c r="AG58" s="28">
        <v>0.3</v>
      </c>
      <c r="AH58" s="29">
        <f t="shared" si="30"/>
        <v>14</v>
      </c>
      <c r="AI58" s="29">
        <f t="shared" si="31"/>
        <v>12</v>
      </c>
      <c r="AJ58" s="29">
        <f t="shared" si="32"/>
        <v>8</v>
      </c>
      <c r="AK58" s="29">
        <f t="shared" si="33"/>
        <v>14</v>
      </c>
      <c r="AL58" s="29">
        <f t="shared" si="34"/>
        <v>5</v>
      </c>
      <c r="AM58" s="29">
        <f t="shared" si="35"/>
        <v>4</v>
      </c>
      <c r="AN58" s="30">
        <f t="shared" si="36"/>
        <v>30</v>
      </c>
    </row>
    <row r="59" spans="2:40" x14ac:dyDescent="0.25">
      <c r="J59" s="40"/>
      <c r="AG59" s="28">
        <v>0.4</v>
      </c>
      <c r="AH59" s="29">
        <f t="shared" si="30"/>
        <v>16</v>
      </c>
      <c r="AI59" s="29">
        <f t="shared" si="31"/>
        <v>15</v>
      </c>
      <c r="AJ59" s="29">
        <f t="shared" si="32"/>
        <v>12</v>
      </c>
      <c r="AK59" s="29">
        <f t="shared" si="33"/>
        <v>19</v>
      </c>
      <c r="AL59" s="29">
        <f t="shared" si="34"/>
        <v>8</v>
      </c>
      <c r="AM59" s="29">
        <f t="shared" si="35"/>
        <v>4</v>
      </c>
      <c r="AN59" s="30">
        <f t="shared" si="36"/>
        <v>40</v>
      </c>
    </row>
    <row r="60" spans="2:40" x14ac:dyDescent="0.25">
      <c r="J60" s="40"/>
      <c r="AG60" s="28">
        <v>0.5</v>
      </c>
      <c r="AH60" s="29">
        <f t="shared" si="30"/>
        <v>16</v>
      </c>
      <c r="AI60" s="29">
        <f t="shared" si="31"/>
        <v>16</v>
      </c>
      <c r="AJ60" s="29">
        <f t="shared" si="32"/>
        <v>12</v>
      </c>
      <c r="AK60" s="29">
        <f t="shared" si="33"/>
        <v>23</v>
      </c>
      <c r="AL60" s="29">
        <f t="shared" si="34"/>
        <v>10</v>
      </c>
      <c r="AM60" s="29">
        <f t="shared" si="35"/>
        <v>4</v>
      </c>
      <c r="AN60" s="30">
        <f t="shared" si="36"/>
        <v>42</v>
      </c>
    </row>
    <row r="61" spans="2:40" x14ac:dyDescent="0.25">
      <c r="J61" s="40"/>
      <c r="AG61" s="28">
        <v>0.6</v>
      </c>
      <c r="AH61" s="29">
        <f t="shared" si="30"/>
        <v>16</v>
      </c>
      <c r="AI61" s="29">
        <f t="shared" si="31"/>
        <v>16</v>
      </c>
      <c r="AJ61" s="29">
        <f t="shared" si="32"/>
        <v>13</v>
      </c>
      <c r="AK61" s="29">
        <f t="shared" si="33"/>
        <v>24</v>
      </c>
      <c r="AL61" s="29">
        <f t="shared" si="34"/>
        <v>10</v>
      </c>
      <c r="AM61" s="29">
        <f t="shared" si="35"/>
        <v>6</v>
      </c>
      <c r="AN61" s="30">
        <f t="shared" si="36"/>
        <v>42</v>
      </c>
    </row>
    <row r="62" spans="2:40" x14ac:dyDescent="0.25">
      <c r="J62" s="40"/>
      <c r="AG62" s="28">
        <v>0.7</v>
      </c>
      <c r="AH62" s="29">
        <f t="shared" si="30"/>
        <v>20</v>
      </c>
      <c r="AI62" s="29">
        <f t="shared" si="31"/>
        <v>17</v>
      </c>
      <c r="AJ62" s="29">
        <f t="shared" si="32"/>
        <v>14</v>
      </c>
      <c r="AK62" s="29">
        <f t="shared" si="33"/>
        <v>27</v>
      </c>
      <c r="AL62" s="29">
        <f t="shared" si="34"/>
        <v>11</v>
      </c>
      <c r="AM62" s="29">
        <f t="shared" si="35"/>
        <v>9</v>
      </c>
      <c r="AN62" s="30">
        <f t="shared" si="36"/>
        <v>44</v>
      </c>
    </row>
    <row r="63" spans="2:40" x14ac:dyDescent="0.25">
      <c r="J63" s="40"/>
      <c r="AG63" s="28">
        <v>0.8</v>
      </c>
      <c r="AH63" s="29">
        <f t="shared" si="30"/>
        <v>21</v>
      </c>
      <c r="AI63" s="29">
        <f t="shared" si="31"/>
        <v>17</v>
      </c>
      <c r="AJ63" s="29">
        <f t="shared" si="32"/>
        <v>14</v>
      </c>
      <c r="AK63" s="29">
        <f t="shared" si="33"/>
        <v>28</v>
      </c>
      <c r="AL63" s="29">
        <f t="shared" si="34"/>
        <v>12</v>
      </c>
      <c r="AM63" s="29">
        <f t="shared" si="35"/>
        <v>11</v>
      </c>
      <c r="AN63" s="30">
        <f t="shared" si="36"/>
        <v>45</v>
      </c>
    </row>
    <row r="64" spans="2:40" x14ac:dyDescent="0.25">
      <c r="AG64" s="28">
        <v>0.9</v>
      </c>
      <c r="AH64" s="29">
        <f t="shared" si="30"/>
        <v>21</v>
      </c>
      <c r="AI64" s="29">
        <f t="shared" si="31"/>
        <v>20</v>
      </c>
      <c r="AJ64" s="29">
        <f t="shared" si="32"/>
        <v>14</v>
      </c>
      <c r="AK64" s="29">
        <f t="shared" si="33"/>
        <v>29</v>
      </c>
      <c r="AL64" s="29">
        <f t="shared" si="34"/>
        <v>12</v>
      </c>
      <c r="AM64" s="29">
        <f t="shared" si="35"/>
        <v>12</v>
      </c>
      <c r="AN64" s="30">
        <f t="shared" si="36"/>
        <v>45</v>
      </c>
    </row>
    <row r="65" spans="10:40" x14ac:dyDescent="0.25">
      <c r="J65" s="63"/>
      <c r="AG65" s="28">
        <v>1</v>
      </c>
      <c r="AH65" s="29">
        <f t="shared" si="30"/>
        <v>23</v>
      </c>
      <c r="AI65" s="29">
        <f t="shared" si="31"/>
        <v>20</v>
      </c>
      <c r="AJ65" s="29">
        <f t="shared" si="32"/>
        <v>14</v>
      </c>
      <c r="AK65" s="29">
        <f t="shared" si="33"/>
        <v>29</v>
      </c>
      <c r="AL65" s="29">
        <f t="shared" si="34"/>
        <v>12</v>
      </c>
      <c r="AM65" s="29">
        <f t="shared" si="35"/>
        <v>12</v>
      </c>
      <c r="AN65" s="30">
        <f t="shared" si="36"/>
        <v>45</v>
      </c>
    </row>
    <row r="66" spans="10:40" x14ac:dyDescent="0.25">
      <c r="J66" s="64"/>
      <c r="AG66" s="28">
        <v>1.1000000000000001</v>
      </c>
      <c r="AH66" s="29">
        <f t="shared" si="30"/>
        <v>24</v>
      </c>
      <c r="AI66" s="29">
        <f t="shared" si="31"/>
        <v>21</v>
      </c>
      <c r="AJ66" s="29">
        <f t="shared" si="32"/>
        <v>15</v>
      </c>
      <c r="AK66" s="29">
        <f t="shared" si="33"/>
        <v>30</v>
      </c>
      <c r="AL66" s="29">
        <f t="shared" si="34"/>
        <v>12</v>
      </c>
      <c r="AM66" s="29">
        <f t="shared" si="35"/>
        <v>12</v>
      </c>
      <c r="AN66" s="30">
        <f t="shared" si="36"/>
        <v>46</v>
      </c>
    </row>
    <row r="67" spans="10:40" x14ac:dyDescent="0.25">
      <c r="J67" s="29"/>
      <c r="AG67" s="28">
        <v>1.2</v>
      </c>
      <c r="AH67" s="29">
        <f t="shared" si="30"/>
        <v>25</v>
      </c>
      <c r="AI67" s="29">
        <f t="shared" si="31"/>
        <v>22</v>
      </c>
      <c r="AJ67" s="29">
        <f t="shared" si="32"/>
        <v>16</v>
      </c>
      <c r="AK67" s="29">
        <f t="shared" si="33"/>
        <v>30</v>
      </c>
      <c r="AL67" s="29">
        <f t="shared" si="34"/>
        <v>14</v>
      </c>
      <c r="AM67" s="29">
        <f t="shared" si="35"/>
        <v>14</v>
      </c>
      <c r="AN67" s="30">
        <f t="shared" si="36"/>
        <v>47</v>
      </c>
    </row>
    <row r="68" spans="10:40" x14ac:dyDescent="0.25">
      <c r="J68" s="29"/>
      <c r="AG68" s="28">
        <v>1.3</v>
      </c>
      <c r="AH68" s="29">
        <f t="shared" si="30"/>
        <v>25</v>
      </c>
      <c r="AI68" s="29">
        <f t="shared" si="31"/>
        <v>22</v>
      </c>
      <c r="AJ68" s="29">
        <f t="shared" si="32"/>
        <v>17</v>
      </c>
      <c r="AK68" s="29">
        <f t="shared" si="33"/>
        <v>30</v>
      </c>
      <c r="AL68" s="29">
        <f t="shared" si="34"/>
        <v>14</v>
      </c>
      <c r="AM68" s="29">
        <f t="shared" si="35"/>
        <v>14</v>
      </c>
      <c r="AN68" s="30">
        <f t="shared" si="36"/>
        <v>47</v>
      </c>
    </row>
    <row r="69" spans="10:40" x14ac:dyDescent="0.25">
      <c r="J69" s="29"/>
      <c r="AG69" s="28">
        <v>1.4</v>
      </c>
      <c r="AH69" s="29">
        <f t="shared" si="30"/>
        <v>25</v>
      </c>
      <c r="AI69" s="29">
        <f t="shared" si="31"/>
        <v>22</v>
      </c>
      <c r="AJ69" s="29">
        <f t="shared" si="32"/>
        <v>17</v>
      </c>
      <c r="AK69" s="29">
        <f t="shared" si="33"/>
        <v>31</v>
      </c>
      <c r="AL69" s="29">
        <f t="shared" si="34"/>
        <v>15</v>
      </c>
      <c r="AM69" s="29">
        <f t="shared" si="35"/>
        <v>15</v>
      </c>
      <c r="AN69" s="30">
        <f t="shared" si="36"/>
        <v>47</v>
      </c>
    </row>
    <row r="70" spans="10:40" x14ac:dyDescent="0.25">
      <c r="J70" s="29"/>
      <c r="AG70" s="36">
        <v>1.5</v>
      </c>
      <c r="AH70" s="29">
        <f t="shared" si="30"/>
        <v>26</v>
      </c>
      <c r="AI70" s="29">
        <f t="shared" si="31"/>
        <v>22</v>
      </c>
      <c r="AJ70" s="29">
        <f t="shared" si="32"/>
        <v>17</v>
      </c>
      <c r="AK70" s="29">
        <f t="shared" si="33"/>
        <v>31</v>
      </c>
      <c r="AL70" s="29">
        <f t="shared" si="34"/>
        <v>15</v>
      </c>
      <c r="AM70" s="29">
        <f t="shared" si="35"/>
        <v>15</v>
      </c>
      <c r="AN70" s="30">
        <f t="shared" si="36"/>
        <v>48</v>
      </c>
    </row>
    <row r="71" spans="10:40" x14ac:dyDescent="0.25">
      <c r="J71" s="29"/>
      <c r="AG71" s="36">
        <v>1.6</v>
      </c>
      <c r="AH71" s="29">
        <f t="shared" si="30"/>
        <v>26</v>
      </c>
      <c r="AI71" s="29">
        <f t="shared" si="31"/>
        <v>22</v>
      </c>
      <c r="AJ71" s="29">
        <f t="shared" si="32"/>
        <v>18</v>
      </c>
      <c r="AK71" s="29">
        <f t="shared" si="33"/>
        <v>31</v>
      </c>
      <c r="AL71" s="29">
        <f t="shared" si="34"/>
        <v>15</v>
      </c>
      <c r="AM71" s="29">
        <f t="shared" si="35"/>
        <v>15</v>
      </c>
      <c r="AN71" s="30">
        <f t="shared" si="36"/>
        <v>48</v>
      </c>
    </row>
    <row r="72" spans="10:40" x14ac:dyDescent="0.25">
      <c r="J72" s="29"/>
      <c r="AG72" s="36">
        <v>1.7</v>
      </c>
      <c r="AH72" s="29">
        <f t="shared" si="30"/>
        <v>26</v>
      </c>
      <c r="AI72" s="29">
        <f t="shared" si="31"/>
        <v>22</v>
      </c>
      <c r="AJ72" s="29">
        <f t="shared" si="32"/>
        <v>19</v>
      </c>
      <c r="AK72" s="29">
        <f t="shared" si="33"/>
        <v>31</v>
      </c>
      <c r="AL72" s="29">
        <f t="shared" si="34"/>
        <v>15</v>
      </c>
      <c r="AM72" s="29">
        <f t="shared" si="35"/>
        <v>15</v>
      </c>
      <c r="AN72" s="30">
        <f t="shared" si="36"/>
        <v>48</v>
      </c>
    </row>
    <row r="73" spans="10:40" x14ac:dyDescent="0.25">
      <c r="J73" s="29"/>
      <c r="AG73" s="36">
        <v>1.8</v>
      </c>
      <c r="AH73" s="29">
        <f t="shared" si="30"/>
        <v>26</v>
      </c>
      <c r="AI73" s="29">
        <f t="shared" si="31"/>
        <v>22</v>
      </c>
      <c r="AJ73" s="29">
        <f t="shared" si="32"/>
        <v>19</v>
      </c>
      <c r="AK73" s="29">
        <f t="shared" si="33"/>
        <v>32</v>
      </c>
      <c r="AL73" s="29">
        <f t="shared" si="34"/>
        <v>16</v>
      </c>
      <c r="AM73" s="29">
        <f t="shared" si="35"/>
        <v>15</v>
      </c>
      <c r="AN73" s="30">
        <f t="shared" si="36"/>
        <v>48</v>
      </c>
    </row>
    <row r="74" spans="10:40" x14ac:dyDescent="0.25">
      <c r="J74" s="29"/>
      <c r="AG74" s="36">
        <v>1.9</v>
      </c>
      <c r="AH74" s="29">
        <f t="shared" si="30"/>
        <v>27</v>
      </c>
      <c r="AI74" s="29">
        <f t="shared" si="31"/>
        <v>24</v>
      </c>
      <c r="AJ74" s="29">
        <f t="shared" si="32"/>
        <v>20</v>
      </c>
      <c r="AK74" s="29">
        <f t="shared" si="33"/>
        <v>32</v>
      </c>
      <c r="AL74" s="29">
        <f t="shared" si="34"/>
        <v>16</v>
      </c>
      <c r="AM74" s="29">
        <f t="shared" si="35"/>
        <v>18</v>
      </c>
      <c r="AN74" s="30">
        <f t="shared" si="36"/>
        <v>50</v>
      </c>
    </row>
    <row r="75" spans="10:40" x14ac:dyDescent="0.25">
      <c r="J75" s="29"/>
      <c r="AG75" s="36">
        <v>2</v>
      </c>
      <c r="AH75" s="29">
        <f t="shared" si="30"/>
        <v>28</v>
      </c>
      <c r="AI75" s="29">
        <f t="shared" si="31"/>
        <v>25</v>
      </c>
      <c r="AJ75" s="29">
        <f t="shared" si="32"/>
        <v>20</v>
      </c>
      <c r="AK75" s="29">
        <f t="shared" si="33"/>
        <v>33</v>
      </c>
      <c r="AL75" s="29">
        <f t="shared" si="34"/>
        <v>17</v>
      </c>
      <c r="AM75" s="29">
        <f t="shared" si="35"/>
        <v>18</v>
      </c>
      <c r="AN75" s="30">
        <f t="shared" si="36"/>
        <v>50</v>
      </c>
    </row>
    <row r="76" spans="10:40" x14ac:dyDescent="0.25">
      <c r="J76" s="29"/>
      <c r="AG76" s="36">
        <v>2.1</v>
      </c>
      <c r="AH76" s="29">
        <f t="shared" si="30"/>
        <v>28</v>
      </c>
      <c r="AI76" s="29">
        <f t="shared" si="31"/>
        <v>25</v>
      </c>
      <c r="AJ76" s="29">
        <f t="shared" si="32"/>
        <v>20</v>
      </c>
      <c r="AK76" s="29">
        <f t="shared" si="33"/>
        <v>33</v>
      </c>
      <c r="AL76" s="29">
        <f t="shared" si="34"/>
        <v>18</v>
      </c>
      <c r="AM76" s="29">
        <f t="shared" si="35"/>
        <v>18</v>
      </c>
      <c r="AN76" s="30">
        <f t="shared" si="36"/>
        <v>50</v>
      </c>
    </row>
    <row r="77" spans="10:40" ht="15.75" thickBot="1" x14ac:dyDescent="0.3">
      <c r="J77" s="29"/>
      <c r="AG77" s="37">
        <v>2.2000000000000002</v>
      </c>
      <c r="AH77" s="44">
        <f t="shared" si="30"/>
        <v>28</v>
      </c>
      <c r="AI77" s="44">
        <f t="shared" si="31"/>
        <v>25</v>
      </c>
      <c r="AJ77" s="44">
        <f t="shared" si="32"/>
        <v>20</v>
      </c>
      <c r="AK77" s="44">
        <f t="shared" si="33"/>
        <v>33</v>
      </c>
      <c r="AL77" s="44">
        <f t="shared" si="34"/>
        <v>18</v>
      </c>
      <c r="AM77" s="44">
        <f t="shared" si="35"/>
        <v>18</v>
      </c>
      <c r="AN77" s="45">
        <f t="shared" si="36"/>
        <v>50</v>
      </c>
    </row>
    <row r="78" spans="10:40" x14ac:dyDescent="0.25">
      <c r="J78" s="29"/>
    </row>
    <row r="79" spans="10:40" x14ac:dyDescent="0.25">
      <c r="J79" s="29"/>
    </row>
    <row r="80" spans="10:40" x14ac:dyDescent="0.25">
      <c r="J80" s="29"/>
    </row>
    <row r="81" spans="10:10" x14ac:dyDescent="0.25">
      <c r="J81" s="29"/>
    </row>
    <row r="82" spans="10:10" x14ac:dyDescent="0.25">
      <c r="J82" s="29"/>
    </row>
    <row r="83" spans="10:10" x14ac:dyDescent="0.25">
      <c r="J83" s="29"/>
    </row>
    <row r="84" spans="10:10" x14ac:dyDescent="0.25">
      <c r="J84" s="29"/>
    </row>
    <row r="85" spans="10:10" x14ac:dyDescent="0.25">
      <c r="J85" s="29"/>
    </row>
    <row r="86" spans="10:10" x14ac:dyDescent="0.25">
      <c r="J86" s="29"/>
    </row>
    <row r="87" spans="10:10" x14ac:dyDescent="0.25">
      <c r="J87" s="29"/>
    </row>
    <row r="88" spans="10:10" x14ac:dyDescent="0.25">
      <c r="J88" s="29"/>
    </row>
    <row r="89" spans="10:10" x14ac:dyDescent="0.25">
      <c r="J89" s="29"/>
    </row>
  </sheetData>
  <mergeCells count="8">
    <mergeCell ref="B2:H2"/>
    <mergeCell ref="R2:Y2"/>
    <mergeCell ref="AG3:AN3"/>
    <mergeCell ref="AG28:AN28"/>
    <mergeCell ref="AG53:AN53"/>
    <mergeCell ref="J2:P2"/>
    <mergeCell ref="AG2:AN2"/>
    <mergeCell ref="R16:Y20"/>
  </mergeCells>
  <conditionalFormatting sqref="AD4:AD13">
    <cfRule type="cellIs" dxfId="3" priority="1" operator="greaterThan">
      <formula>1</formula>
    </cfRule>
    <cfRule type="cellIs" dxfId="2" priority="2" operator="between">
      <formula>0.6</formula>
      <formula>1</formula>
    </cfRule>
    <cfRule type="cellIs" dxfId="1" priority="3" operator="between">
      <formula>0.3</formula>
      <formula>0.6</formula>
    </cfRule>
    <cfRule type="cellIs" dxfId="0" priority="4" operator="lessThan">
      <formula>0.3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Circle 8</vt:lpstr>
      <vt:lpstr>Circle 5</vt:lpstr>
      <vt:lpstr>Circle 1</vt:lpstr>
      <vt:lpstr>Circle 4</vt:lpstr>
      <vt:lpstr>Circle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Barnie</dc:creator>
  <cp:lastModifiedBy>Billy Andrews</cp:lastModifiedBy>
  <dcterms:created xsi:type="dcterms:W3CDTF">2018-12-06T11:36:55Z</dcterms:created>
  <dcterms:modified xsi:type="dcterms:W3CDTF">2019-03-14T10:38:44Z</dcterms:modified>
</cp:coreProperties>
</file>